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<sst xmlns="http://schemas.openxmlformats.org/spreadsheetml/2006/main" count="569" uniqueCount="440">
  <si>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</si>
  <si>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</si>
  <si>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</si>
  <si>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</si>
  <si>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</si>
  <si>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</si>
  <si>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</si>
  <si>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</si>
  <si>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</si>
  <si>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</si>
  <si>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</si>
  <si>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</si>
  <si>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</si>
  <si>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</si>
  <si>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</si>
  <si>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</si>
  <si>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</si>
  <si>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</si>
  <si>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</si>
  <si>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</si>
  <si>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</si>
  <si>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</si>
  <si>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</si>
  <si>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</si>
  <si>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</si>
  <si>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</si>
  <si>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</si>
  <si>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</si>
  <si>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</si>
  <si>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</si>
  <si>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</si>
  <si>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</si>
  <si>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</si>
  <si>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</si>
  <si>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</si>
  <si>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</si>
  <si>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</si>
  <si>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</si>
  <si>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</si>
  <si>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</si>
  <si>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</si>
  <si>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</si>
  <si>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</si>
  <si>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</si>
  <si>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</si>
  <si>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</si>
  <si>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</si>
  <si>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</si>
  <si>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</si>
  <si>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</si>
  <si>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</si>
  <si>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</si>
  <si>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</si>
  <si>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</si>
  <si>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</si>
  <si>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</si>
  <si>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</si>
  <si>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</si>
  <si>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</si>
  <si>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</si>
  <si>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</si>
  <si>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</si>
  <si>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</si>
  <si>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</si>
  <si>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</si>
  <si>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</si>
  <si>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</si>
  <si>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</si>
  <si>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</si>
  <si>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</si>
  <si>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</si>
  <si>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</si>
  <si>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</si>
  <si>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</si>
  <si>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</si>
  <si>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</si>
  <si>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</si>
  <si>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</si>
  <si>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</si>
  <si>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</si>
  <si>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</si>
  <si>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</si>
  <si>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</si>
  <si>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</si>
  <si>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</si>
  <si>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</si>
  <si>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</si>
  <si>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</si>
  <si>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</si>
  <si>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</si>
  <si>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</si>
  <si>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</si>
  <si>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</si>
  <si>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</si>
  <si>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</si>
  <si>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</si>
  <si>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</si>
  <si>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</si>
  <si>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</si>
  <si>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</si>
  <si>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</si>
  <si>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</si>
  <si>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</si>
  <si>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</si>
  <si>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</si>
  <si>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</si>
  <si>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</si>
  <si>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</si>
  <si>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</si>
  <si>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</si>
  <si>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</si>
  <si>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</si>
  <si>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</si>
  <si>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</si>
  <si>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</si>
  <si>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</si>
  <si>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</si>
  <si>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</si>
  <si>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</si>
  <si>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</si>
  <si>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</si>
  <si>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</si>
  <si>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</si>
  <si>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</si>
  <si>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</si>
  <si>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</si>
  <si>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</si>
  <si>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</si>
  <si>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</si>
  <si>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</si>
  <si>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</si>
  <si>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</si>
  <si>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</si>
  <si>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</si>
  <si>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</si>
  <si>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</si>
  <si>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</si>
  <si>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</si>
  <si>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</si>
  <si>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</si>
  <si>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</si>
  <si>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</si>
  <si>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</si>
  <si>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</si>
  <si>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</si>
  <si>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</si>
  <si>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</si>
  <si>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</si>
  <si>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</si>
  <si>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</si>
  <si>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</si>
  <si>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</si>
  <si>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</si>
  <si>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</si>
  <si>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</si>
  <si>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</si>
  <si>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</si>
  <si>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</si>
  <si>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</si>
  <si>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</si>
  <si>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</si>
  <si>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</si>
  <si>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</si>
  <si>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</si>
  <si>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</si>
  <si>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</si>
  <si>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</si>
  <si>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</si>
  <si>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</si>
  <si>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</si>
  <si>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</si>
  <si>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</si>
  <si>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</si>
  <si>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</si>
  <si>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</si>
  <si>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</si>
  <si>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</si>
  <si>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</si>
  <si>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</si>
  <si>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</si>
  <si>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</si>
  <si>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</si>
  <si>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</si>
  <si>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</si>
  <si>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</si>
  <si>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</si>
  <si>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</si>
  <si>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</si>
  <si>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</si>
  <si>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</si>
  <si>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</si>
  <si>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</si>
  <si>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</si>
  <si>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</si>
  <si>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</si>
  <si>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</si>
  <si>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</si>
  <si>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</si>
  <si>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</si>
  <si>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</si>
  <si>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</si>
  <si>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</si>
  <si>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</si>
  <si>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</si>
  <si>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</si>
  <si>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</si>
  <si>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</si>
  <si>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</si>
  <si>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</si>
  <si>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</si>
  <si>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</si>
  <si>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</si>
  <si>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</si>
  <si>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</si>
  <si>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</si>
  <si>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</si>
  <si>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</si>
  <si>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</si>
  <si>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</si>
  <si>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</si>
  <si>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</si>
  <si>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</si>
  <si>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</si>
  <si>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</si>
  <si>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</si>
  <si>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</si>
  <si>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</si>
  <si>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</si>
  <si>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</si>
  <si>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</si>
  <si>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</si>
  <si>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</si>
  <si>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</si>
  <si>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</si>
  <si>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</si>
  <si>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</si>
  <si>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</si>
  <si>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</si>
  <si>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</si>
  <si>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</si>
  <si>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</si>
  <si>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</si>
  <si>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</si>
  <si>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</si>
  <si>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</si>
  <si>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</si>
  <si>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</si>
  <si>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</si>
  <si>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</si>
  <si>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</si>
  <si>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</si>
  <si>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</si>
  <si>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</si>
  <si>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</si>
  <si>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</si>
  <si>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</si>
  <si>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</si>
  <si>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</si>
  <si>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</si>
  <si>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</si>
  <si>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</si>
  <si>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</si>
  <si>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</si>
  <si>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</si>
  <si>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</si>
  <si>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</si>
  <si>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</si>
  <si>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</si>
  <si>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</si>
  <si>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</si>
  <si>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</si>
  <si>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</si>
  <si>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</si>
  <si>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</si>
  <si>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</si>
  <si>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</si>
  <si>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</si>
  <si>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</si>
  <si>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</si>
  <si>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</si>
  <si>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</si>
  <si>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</si>
  <si>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</si>
  <si>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</si>
  <si>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</si>
  <si>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</si>
  <si>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</si>
  <si>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</si>
  <si>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</si>
  <si>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</si>
  <si>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</si>
  <si>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</si>
  <si>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</si>
  <si>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</si>
  <si>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</si>
  <si>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</si>
  <si>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</si>
  <si>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</si>
  <si>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</si>
  <si>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</si>
  <si>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</si>
  <si>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</si>
  <si>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</si>
  <si>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</si>
  <si>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</si>
  <si>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</si>
  <si>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</si>
  <si>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</si>
  <si>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</si>
  <si>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</si>
  <si>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</si>
  <si>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</si>
  <si>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</si>
  <si>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</si>
  <si>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</si>
  <si>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</si>
  <si>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</si>
  <si>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</si>
  <si>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</si>
  <si>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</si>
  <si>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</si>
  <si>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</si>
  <si>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</si>
  <si>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</si>
  <si>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</si>
  <si>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</si>
  <si>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</si>
  <si>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</si>
  <si>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</si>
  <si>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</si>
  <si>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</si>
  <si>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</si>
  <si>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</si>
  <si>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</si>
  <si>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</si>
  <si>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</si>
  <si>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</si>
  <si>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</si>
  <si>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</si>
  <si>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</si>
  <si>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</si>
  <si>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</si>
  <si>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</si>
  <si>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</si>
  <si>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</si>
  <si>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</si>
  <si>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</si>
  <si>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</si>
  <si>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</si>
  <si>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</si>
  <si>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</si>
  <si>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</si>
  <si>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</si>
  <si>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</si>
  <si>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</si>
  <si>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</si>
  <si>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</si>
  <si>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</si>
  <si>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</si>
  <si>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</si>
  <si>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</si>
  <si>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</si>
  <si>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</si>
  <si>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</si>
  <si>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</si>
  <si>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</si>
  <si>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</si>
  <si>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</si>
  <si>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</si>
  <si>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</si>
  <si>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</si>
  <si>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</si>
  <si>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</si>
  <si>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</si>
  <si>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</si>
  <si>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</si>
  <si>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</si>
  <si>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</si>
  <si>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</si>
  <si>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</si>
  <si>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</si>
  <si>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</si>
  <si>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</si>
  <si>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</si>
  <si>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</si>
  <si>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</si>
  <si>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</si>
  <si>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</si>
  <si>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</si>
  <si>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</si>
  <si>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</si>
  <si>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</si>
  <si>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</si>
  <si>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</si>
  <si>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</si>
  <si>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</si>
  <si>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</si>
  <si>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</si>
  <si>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</si>
  <si>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</si>
  <si>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</si>
  <si>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</si>
  <si>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</si>
  <si>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</si>
  <si>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</si>
  <si>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</si>
  <si>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</si>
  <si>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</si>
  <si>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</si>
  <si>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</si>
  <si>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</si>
  <si>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</si>
  <si>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</si>
  <si>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</si>
  <si>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</si>
  <si>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</si>
  <si>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</si>
  <si>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</si>
  <si>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</si>
  <si>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</si>
  <si>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</si>
  <si>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</si>
  <si>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</si>
  <si>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</si>
  <si>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</si>
  <si>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</si>
  <si>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</si>
  <si>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</si>
  <si>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</si>
  <si>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</si>
  <si>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</si>
  <si>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</si>
  <si>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</si>
  <si>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</si>
  <si>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</si>
  <si>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</si>
  <si>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945 0103 00200 00022 853</t>
  </si>
  <si>
    <t>939 0104 00200 00032 853</t>
  </si>
  <si>
    <t>муниципального округа СОСНОВАЯ ПОЛЯНА на 1 декабря 2018 года.</t>
  </si>
  <si>
    <t>муниципального округа СОСНОВАЯ ПОЛЯНА на 1 декабря 2018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</si>
</sst>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5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181" fontId="0" fillId="0" borderId="16" xfId="0" applyNumberFormat="1" applyBorder="1" applyAlignment="1">
      <alignment horizontal="righ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zoomScalePageLayoutView="0" workbookViewId="0" topLeftCell="A247">
      <selection activeCell="J277" sqref="J277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438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177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214</v>
      </c>
      <c r="B7" s="15" t="s">
        <v>52</v>
      </c>
      <c r="C7" s="31">
        <f>C8+C20+C23+C31+C44</f>
        <v>118246.29999999999</v>
      </c>
      <c r="D7" s="31">
        <f>D8+D20+D23+D31+D44</f>
        <v>113904.29999999999</v>
      </c>
    </row>
    <row r="8" spans="1:4" ht="14.25" customHeight="1">
      <c r="A8" s="45" t="s">
        <v>65</v>
      </c>
      <c r="B8" s="15" t="s">
        <v>6</v>
      </c>
      <c r="C8" s="31">
        <f>C9+C15+C18</f>
        <v>105693.59999999999</v>
      </c>
      <c r="D8" s="31">
        <f>D9+D15+D18</f>
        <v>103484.09999999999</v>
      </c>
    </row>
    <row r="9" spans="1:4" ht="25.5" customHeight="1">
      <c r="A9" s="46" t="s">
        <v>66</v>
      </c>
      <c r="B9" s="37" t="s">
        <v>53</v>
      </c>
      <c r="C9" s="47">
        <f>C10+C11+C12+C13+C14</f>
        <v>96037.9</v>
      </c>
      <c r="D9" s="47">
        <f>D10+D11+D12+D13+D14</f>
        <v>93537.69999999998</v>
      </c>
    </row>
    <row r="10" spans="1:4" ht="25.5" customHeight="1">
      <c r="A10" s="19" t="s">
        <v>55</v>
      </c>
      <c r="B10" s="11" t="s">
        <v>54</v>
      </c>
      <c r="C10" s="21">
        <v>63000</v>
      </c>
      <c r="D10" s="3">
        <v>63417.6</v>
      </c>
    </row>
    <row r="11" spans="1:4" ht="39" customHeight="1">
      <c r="A11" s="19" t="s">
        <v>77</v>
      </c>
      <c r="B11" s="11" t="s">
        <v>56</v>
      </c>
      <c r="C11" s="21">
        <v>1.4</v>
      </c>
      <c r="D11" s="3">
        <v>1.3</v>
      </c>
    </row>
    <row r="12" spans="1:4" ht="64.5" customHeight="1">
      <c r="A12" s="19" t="s">
        <v>57</v>
      </c>
      <c r="B12" s="11" t="s">
        <v>365</v>
      </c>
      <c r="C12" s="21">
        <v>33000</v>
      </c>
      <c r="D12" s="3">
        <v>30088.5</v>
      </c>
    </row>
    <row r="13" spans="1:4" ht="53.25" customHeight="1">
      <c r="A13" s="19" t="s">
        <v>58</v>
      </c>
      <c r="B13" s="11" t="s">
        <v>59</v>
      </c>
      <c r="C13" s="21">
        <v>5</v>
      </c>
      <c r="D13" s="3">
        <v>4.9</v>
      </c>
    </row>
    <row r="14" spans="1:4" ht="39.75" customHeight="1">
      <c r="A14" s="19" t="s">
        <v>60</v>
      </c>
      <c r="B14" s="11" t="s">
        <v>366</v>
      </c>
      <c r="C14" s="21">
        <v>31.5</v>
      </c>
      <c r="D14" s="3">
        <v>25.4</v>
      </c>
    </row>
    <row r="15" spans="1:4" ht="25.5" customHeight="1">
      <c r="A15" s="46" t="s">
        <v>67</v>
      </c>
      <c r="B15" s="37" t="s">
        <v>7</v>
      </c>
      <c r="C15" s="48">
        <f>SUM(C16+C17)</f>
        <v>8655.7</v>
      </c>
      <c r="D15" s="48">
        <f>SUM(D16+D17)</f>
        <v>8769.6</v>
      </c>
    </row>
    <row r="16" spans="1:4" ht="25.5" customHeight="1">
      <c r="A16" s="19" t="s">
        <v>61</v>
      </c>
      <c r="B16" s="11" t="s">
        <v>7</v>
      </c>
      <c r="C16" s="21">
        <v>8648.1</v>
      </c>
      <c r="D16" s="3">
        <v>8762</v>
      </c>
    </row>
    <row r="17" spans="1:4" ht="38.25" customHeight="1">
      <c r="A17" s="19" t="s">
        <v>62</v>
      </c>
      <c r="B17" s="11" t="s">
        <v>63</v>
      </c>
      <c r="C17" s="21">
        <v>7.6</v>
      </c>
      <c r="D17" s="3">
        <v>7.6</v>
      </c>
    </row>
    <row r="18" spans="1:4" ht="27.75" customHeight="1">
      <c r="A18" s="46" t="s">
        <v>145</v>
      </c>
      <c r="B18" s="88" t="s">
        <v>147</v>
      </c>
      <c r="C18" s="48">
        <f>SUM(C19)</f>
        <v>1000</v>
      </c>
      <c r="D18" s="48">
        <f>SUM(D19)</f>
        <v>1176.8</v>
      </c>
    </row>
    <row r="19" spans="1:4" ht="41.25" customHeight="1">
      <c r="A19" s="19" t="s">
        <v>146</v>
      </c>
      <c r="B19" s="89" t="s">
        <v>183</v>
      </c>
      <c r="C19" s="21">
        <v>1000</v>
      </c>
      <c r="D19" s="3">
        <v>1176.8</v>
      </c>
    </row>
    <row r="20" spans="1:4" ht="40.5" customHeight="1" hidden="1">
      <c r="A20" s="46" t="s">
        <v>148</v>
      </c>
      <c r="B20" s="75" t="s">
        <v>151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149</v>
      </c>
      <c r="B21" s="90" t="s">
        <v>152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150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64</v>
      </c>
      <c r="B23" s="15" t="s">
        <v>367</v>
      </c>
      <c r="C23" s="34">
        <f aca="true" t="shared" si="0" ref="C23:D26">C24</f>
        <v>5300</v>
      </c>
      <c r="D23" s="34">
        <f t="shared" si="0"/>
        <v>5201.3</v>
      </c>
    </row>
    <row r="24" spans="1:4" ht="17.25" customHeight="1">
      <c r="A24" s="50" t="s">
        <v>103</v>
      </c>
      <c r="B24" s="37" t="s">
        <v>215</v>
      </c>
      <c r="C24" s="51">
        <f>C25</f>
        <v>5300</v>
      </c>
      <c r="D24" s="51">
        <f>D25</f>
        <v>5201.3</v>
      </c>
    </row>
    <row r="25" spans="1:4" ht="17.25" customHeight="1">
      <c r="A25" s="50" t="s">
        <v>153</v>
      </c>
      <c r="B25" s="37" t="s">
        <v>154</v>
      </c>
      <c r="C25" s="51">
        <f>SUM(C26)</f>
        <v>5300</v>
      </c>
      <c r="D25" s="51">
        <f>SUM(D26)</f>
        <v>5201.3</v>
      </c>
    </row>
    <row r="26" spans="1:4" ht="37.5" customHeight="1">
      <c r="A26" s="7" t="s">
        <v>101</v>
      </c>
      <c r="B26" s="11" t="s">
        <v>184</v>
      </c>
      <c r="C26" s="3">
        <f t="shared" si="0"/>
        <v>5300</v>
      </c>
      <c r="D26" s="3">
        <f t="shared" si="0"/>
        <v>5201.3</v>
      </c>
    </row>
    <row r="27" spans="1:4" ht="64.5" customHeight="1">
      <c r="A27" s="7" t="s">
        <v>102</v>
      </c>
      <c r="B27" s="11" t="s">
        <v>368</v>
      </c>
      <c r="C27" s="3">
        <v>5300</v>
      </c>
      <c r="D27" s="3">
        <v>5201.3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132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133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7252.5</v>
      </c>
      <c r="D31" s="34">
        <f>D32+D34+D36</f>
        <v>5218.9</v>
      </c>
    </row>
    <row r="32" spans="1:4" ht="67.5" customHeight="1">
      <c r="A32" s="46" t="s">
        <v>68</v>
      </c>
      <c r="B32" s="37" t="s">
        <v>9</v>
      </c>
      <c r="C32" s="51">
        <f>SUM(C33)</f>
        <v>20</v>
      </c>
      <c r="D32" s="51">
        <f>SUM(D33)</f>
        <v>20</v>
      </c>
    </row>
    <row r="33" spans="1:4" ht="63" customHeight="1">
      <c r="A33" s="52" t="s">
        <v>32</v>
      </c>
      <c r="B33" s="20" t="s">
        <v>9</v>
      </c>
      <c r="C33" s="22">
        <v>20</v>
      </c>
      <c r="D33" s="22">
        <v>20</v>
      </c>
    </row>
    <row r="34" spans="1:4" ht="67.5" customHeight="1">
      <c r="A34" s="46" t="s">
        <v>369</v>
      </c>
      <c r="B34" s="37" t="s">
        <v>370</v>
      </c>
      <c r="C34" s="51">
        <f>SUM(C35)</f>
        <v>0.5</v>
      </c>
      <c r="D34" s="51">
        <f>SUM(D35)</f>
        <v>0</v>
      </c>
    </row>
    <row r="35" spans="1:4" ht="78.75" customHeight="1">
      <c r="A35" s="52" t="s">
        <v>371</v>
      </c>
      <c r="B35" s="20" t="s">
        <v>372</v>
      </c>
      <c r="C35" s="22">
        <v>0.5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7232</v>
      </c>
      <c r="D36" s="51">
        <f>D37</f>
        <v>5198.9</v>
      </c>
    </row>
    <row r="37" spans="1:4" ht="51.75" customHeight="1">
      <c r="A37" s="52" t="s">
        <v>16</v>
      </c>
      <c r="B37" s="20" t="s">
        <v>185</v>
      </c>
      <c r="C37" s="22">
        <f>SUM(C38+C39+C40+C41+C42+C43)</f>
        <v>7232</v>
      </c>
      <c r="D37" s="22">
        <f>SUM(D38+D39+D40+D41+D42+D43)</f>
        <v>5198.9</v>
      </c>
    </row>
    <row r="38" spans="1:4" ht="53.25" customHeight="1">
      <c r="A38" s="19" t="s">
        <v>69</v>
      </c>
      <c r="B38" s="20" t="s">
        <v>72</v>
      </c>
      <c r="C38" s="3">
        <v>6802</v>
      </c>
      <c r="D38" s="3">
        <v>4398</v>
      </c>
    </row>
    <row r="39" spans="1:4" ht="52.5" customHeight="1">
      <c r="A39" s="19" t="s">
        <v>70</v>
      </c>
      <c r="B39" s="20" t="s">
        <v>72</v>
      </c>
      <c r="C39" s="3">
        <v>200</v>
      </c>
      <c r="D39" s="3">
        <v>559</v>
      </c>
    </row>
    <row r="40" spans="1:4" ht="51.75" customHeight="1">
      <c r="A40" s="19" t="s">
        <v>362</v>
      </c>
      <c r="B40" s="20" t="s">
        <v>72</v>
      </c>
      <c r="C40" s="3">
        <v>100</v>
      </c>
      <c r="D40" s="3">
        <v>110</v>
      </c>
    </row>
    <row r="41" spans="1:4" ht="51.75" customHeight="1">
      <c r="A41" s="19" t="s">
        <v>71</v>
      </c>
      <c r="B41" s="20" t="s">
        <v>72</v>
      </c>
      <c r="C41" s="3">
        <v>50</v>
      </c>
      <c r="D41" s="3">
        <v>49.2</v>
      </c>
    </row>
    <row r="42" spans="1:4" ht="66.75" customHeight="1">
      <c r="A42" s="19" t="s">
        <v>155</v>
      </c>
      <c r="B42" s="89" t="s">
        <v>156</v>
      </c>
      <c r="C42" s="3">
        <v>30</v>
      </c>
      <c r="D42" s="3">
        <v>43</v>
      </c>
    </row>
    <row r="43" spans="1:4" ht="51.75" customHeight="1">
      <c r="A43" s="19" t="s">
        <v>410</v>
      </c>
      <c r="B43" s="89" t="s">
        <v>411</v>
      </c>
      <c r="C43" s="3">
        <v>50</v>
      </c>
      <c r="D43" s="3">
        <v>39.7</v>
      </c>
    </row>
    <row r="44" spans="1:4" ht="20.25" customHeight="1">
      <c r="A44" s="45" t="s">
        <v>157</v>
      </c>
      <c r="B44" s="15" t="s">
        <v>160</v>
      </c>
      <c r="C44" s="34">
        <f>C45</f>
        <v>0.2</v>
      </c>
      <c r="D44" s="34">
        <f>D45</f>
        <v>0</v>
      </c>
    </row>
    <row r="45" spans="1:4" ht="18.75" customHeight="1">
      <c r="A45" s="46" t="s">
        <v>158</v>
      </c>
      <c r="B45" s="88" t="s">
        <v>161</v>
      </c>
      <c r="C45" s="51">
        <f>SUM(C46)</f>
        <v>0.2</v>
      </c>
      <c r="D45" s="51">
        <f>SUM(D46)</f>
        <v>0</v>
      </c>
    </row>
    <row r="46" spans="1:4" ht="39.75" customHeight="1">
      <c r="A46" s="52" t="s">
        <v>159</v>
      </c>
      <c r="B46" s="89" t="s">
        <v>186</v>
      </c>
      <c r="C46" s="22">
        <v>0.2</v>
      </c>
      <c r="D46" s="22">
        <v>0</v>
      </c>
    </row>
    <row r="47" spans="1:4" ht="15" customHeight="1">
      <c r="A47" s="45" t="s">
        <v>74</v>
      </c>
      <c r="B47" s="15" t="s">
        <v>10</v>
      </c>
      <c r="C47" s="23">
        <f>C48</f>
        <v>14769.1</v>
      </c>
      <c r="D47" s="23">
        <f>D48</f>
        <v>12539</v>
      </c>
    </row>
    <row r="48" spans="1:4" ht="26.25" customHeight="1">
      <c r="A48" s="19" t="s">
        <v>73</v>
      </c>
      <c r="B48" s="11" t="s">
        <v>18</v>
      </c>
      <c r="C48" s="21">
        <f>C49+C52</f>
        <v>14769.1</v>
      </c>
      <c r="D48" s="21">
        <f>D49+D52</f>
        <v>12539</v>
      </c>
    </row>
    <row r="49" spans="1:4" ht="24.75" customHeight="1" hidden="1">
      <c r="A49" s="46" t="s">
        <v>373</v>
      </c>
      <c r="B49" s="37" t="s">
        <v>374</v>
      </c>
      <c r="C49" s="48">
        <f>C50</f>
        <v>0</v>
      </c>
      <c r="D49" s="48">
        <f>D50</f>
        <v>0</v>
      </c>
    </row>
    <row r="50" spans="1:4" ht="17.25" customHeight="1" hidden="1">
      <c r="A50" s="19" t="s">
        <v>375</v>
      </c>
      <c r="B50" s="11" t="s">
        <v>376</v>
      </c>
      <c r="C50" s="21">
        <f>C51</f>
        <v>0</v>
      </c>
      <c r="D50" s="21">
        <f>D51</f>
        <v>0</v>
      </c>
    </row>
    <row r="51" spans="1:4" ht="40.5" customHeight="1" hidden="1">
      <c r="A51" s="19" t="s">
        <v>377</v>
      </c>
      <c r="B51" s="11" t="s">
        <v>187</v>
      </c>
      <c r="C51" s="21">
        <v>0</v>
      </c>
      <c r="D51" s="3">
        <v>0</v>
      </c>
    </row>
    <row r="52" spans="1:4" ht="25.5" customHeight="1">
      <c r="A52" s="50" t="s">
        <v>378</v>
      </c>
      <c r="B52" s="37" t="s">
        <v>379</v>
      </c>
      <c r="C52" s="48">
        <f>C53+C56</f>
        <v>14769.1</v>
      </c>
      <c r="D52" s="48">
        <f>D53+D56</f>
        <v>12539</v>
      </c>
    </row>
    <row r="53" spans="1:4" ht="38.25" customHeight="1">
      <c r="A53" s="53" t="s">
        <v>380</v>
      </c>
      <c r="B53" s="38" t="s">
        <v>33</v>
      </c>
      <c r="C53" s="54">
        <f>C54+C55</f>
        <v>3449.9</v>
      </c>
      <c r="D53" s="54">
        <f>D54+D55</f>
        <v>2733.4</v>
      </c>
    </row>
    <row r="54" spans="1:4" ht="66.75" customHeight="1">
      <c r="A54" s="7" t="s">
        <v>381</v>
      </c>
      <c r="B54" s="11" t="s">
        <v>188</v>
      </c>
      <c r="C54" s="21">
        <v>3443</v>
      </c>
      <c r="D54" s="3">
        <v>2726.5</v>
      </c>
    </row>
    <row r="55" spans="1:4" ht="92.25" customHeight="1">
      <c r="A55" s="7" t="s">
        <v>382</v>
      </c>
      <c r="B55" s="11" t="s">
        <v>43</v>
      </c>
      <c r="C55" s="21">
        <v>6.9</v>
      </c>
      <c r="D55" s="3">
        <v>6.9</v>
      </c>
    </row>
    <row r="56" spans="1:4" ht="51.75" customHeight="1">
      <c r="A56" s="53" t="s">
        <v>383</v>
      </c>
      <c r="B56" s="38" t="s">
        <v>384</v>
      </c>
      <c r="C56" s="54">
        <f>C57</f>
        <v>11319.2</v>
      </c>
      <c r="D56" s="54">
        <f>D57</f>
        <v>9805.6</v>
      </c>
    </row>
    <row r="57" spans="1:4" ht="64.5" customHeight="1">
      <c r="A57" s="7" t="s">
        <v>385</v>
      </c>
      <c r="B57" s="11" t="s">
        <v>189</v>
      </c>
      <c r="C57" s="21">
        <f>C58+C59</f>
        <v>11319.2</v>
      </c>
      <c r="D57" s="21">
        <f>D58+D59</f>
        <v>9805.6</v>
      </c>
    </row>
    <row r="58" spans="1:4" ht="40.5" customHeight="1">
      <c r="A58" s="7" t="s">
        <v>386</v>
      </c>
      <c r="B58" s="11" t="s">
        <v>190</v>
      </c>
      <c r="C58" s="21">
        <v>7412</v>
      </c>
      <c r="D58" s="3">
        <v>6224.1</v>
      </c>
    </row>
    <row r="59" spans="1:4" ht="41.25" customHeight="1">
      <c r="A59" s="8" t="s">
        <v>387</v>
      </c>
      <c r="B59" s="11" t="s">
        <v>191</v>
      </c>
      <c r="C59" s="21">
        <v>3907.2</v>
      </c>
      <c r="D59" s="22">
        <v>3581.5</v>
      </c>
    </row>
    <row r="60" spans="1:4" ht="14.25" customHeight="1">
      <c r="A60" s="8"/>
      <c r="B60" s="15" t="s">
        <v>34</v>
      </c>
      <c r="C60" s="23">
        <f>C7+C47</f>
        <v>133015.4</v>
      </c>
      <c r="D60" s="23">
        <f>D7+D47</f>
        <v>126443.29999999999</v>
      </c>
    </row>
    <row r="61" spans="1:4" ht="15" customHeight="1">
      <c r="A61" s="92" t="s">
        <v>11</v>
      </c>
      <c r="B61" s="93"/>
      <c r="C61" s="93"/>
      <c r="D61" s="94"/>
    </row>
    <row r="62" spans="1:4" ht="25.5" customHeight="1">
      <c r="A62" s="72" t="s">
        <v>134</v>
      </c>
      <c r="B62" s="39" t="s">
        <v>35</v>
      </c>
      <c r="C62" s="40">
        <f>C63</f>
        <v>3371.9</v>
      </c>
      <c r="D62" s="40">
        <f>D63</f>
        <v>2596.5</v>
      </c>
    </row>
    <row r="63" spans="1:4" ht="15" customHeight="1">
      <c r="A63" s="73" t="s">
        <v>135</v>
      </c>
      <c r="B63" s="24" t="s">
        <v>31</v>
      </c>
      <c r="C63" s="25">
        <f>C64+C73+C91</f>
        <v>3371.9</v>
      </c>
      <c r="D63" s="25">
        <f>D64+D73+D91</f>
        <v>2596.5</v>
      </c>
    </row>
    <row r="64" spans="1:4" ht="39.75" customHeight="1">
      <c r="A64" s="73" t="s">
        <v>136</v>
      </c>
      <c r="B64" s="26" t="s">
        <v>50</v>
      </c>
      <c r="C64" s="31">
        <f>C65</f>
        <v>1240.9</v>
      </c>
      <c r="D64" s="31">
        <f>D65</f>
        <v>1092</v>
      </c>
    </row>
    <row r="65" spans="1:4" ht="13.5" customHeight="1">
      <c r="A65" s="73" t="s">
        <v>216</v>
      </c>
      <c r="B65" s="5" t="s">
        <v>192</v>
      </c>
      <c r="C65" s="31">
        <f>C66+C70</f>
        <v>1240.9</v>
      </c>
      <c r="D65" s="31">
        <f>D66+D70</f>
        <v>1092</v>
      </c>
    </row>
    <row r="66" spans="1:4" ht="70.5" customHeight="1">
      <c r="A66" s="74" t="s">
        <v>218</v>
      </c>
      <c r="B66" s="17" t="s">
        <v>219</v>
      </c>
      <c r="C66" s="47">
        <f>C67</f>
        <v>1223.4</v>
      </c>
      <c r="D66" s="47">
        <f>D67</f>
        <v>1079.5</v>
      </c>
    </row>
    <row r="67" spans="1:4" ht="29.25" customHeight="1">
      <c r="A67" s="76" t="s">
        <v>217</v>
      </c>
      <c r="B67" s="77" t="s">
        <v>176</v>
      </c>
      <c r="C67" s="78">
        <f>C68+C69</f>
        <v>1223.4</v>
      </c>
      <c r="D67" s="78">
        <f>D68+D69</f>
        <v>1079.5</v>
      </c>
    </row>
    <row r="68" spans="1:4" ht="27.75" customHeight="1">
      <c r="A68" s="71" t="s">
        <v>220</v>
      </c>
      <c r="B68" s="6" t="s">
        <v>222</v>
      </c>
      <c r="C68" s="18">
        <v>942.5</v>
      </c>
      <c r="D68" s="21">
        <v>843.9</v>
      </c>
    </row>
    <row r="69" spans="1:4" ht="41.25" customHeight="1">
      <c r="A69" s="71" t="s">
        <v>221</v>
      </c>
      <c r="B69" s="6" t="s">
        <v>223</v>
      </c>
      <c r="C69" s="18">
        <v>280.9</v>
      </c>
      <c r="D69" s="21">
        <v>235.6</v>
      </c>
    </row>
    <row r="70" spans="1:4" ht="27" customHeight="1">
      <c r="A70" s="74" t="s">
        <v>224</v>
      </c>
      <c r="B70" s="17" t="s">
        <v>227</v>
      </c>
      <c r="C70" s="47">
        <f>SUM(C71)</f>
        <v>17.5</v>
      </c>
      <c r="D70" s="47">
        <f>SUM(D71)</f>
        <v>12.5</v>
      </c>
    </row>
    <row r="71" spans="1:4" ht="27.75" customHeight="1">
      <c r="A71" s="76" t="s">
        <v>225</v>
      </c>
      <c r="B71" s="77" t="s">
        <v>170</v>
      </c>
      <c r="C71" s="78">
        <f>C72</f>
        <v>17.5</v>
      </c>
      <c r="D71" s="78">
        <f>D72</f>
        <v>12.5</v>
      </c>
    </row>
    <row r="72" spans="1:4" ht="28.5" customHeight="1">
      <c r="A72" s="71" t="s">
        <v>226</v>
      </c>
      <c r="B72" s="16" t="s">
        <v>260</v>
      </c>
      <c r="C72" s="18">
        <v>17.5</v>
      </c>
      <c r="D72" s="18">
        <v>12.5</v>
      </c>
    </row>
    <row r="73" spans="1:4" ht="51.75" customHeight="1">
      <c r="A73" s="73" t="s">
        <v>138</v>
      </c>
      <c r="B73" s="26" t="s">
        <v>211</v>
      </c>
      <c r="C73" s="31">
        <f>C74+C78</f>
        <v>1997</v>
      </c>
      <c r="D73" s="31">
        <f>D74+D78</f>
        <v>1370.4999999999998</v>
      </c>
    </row>
    <row r="74" spans="1:4" ht="81.75" customHeight="1">
      <c r="A74" s="73" t="s">
        <v>228</v>
      </c>
      <c r="B74" s="37" t="s">
        <v>193</v>
      </c>
      <c r="C74" s="31">
        <f aca="true" t="shared" si="1" ref="C74:D76">C75</f>
        <v>140.4</v>
      </c>
      <c r="D74" s="31">
        <f t="shared" si="1"/>
        <v>20.8</v>
      </c>
    </row>
    <row r="75" spans="1:4" ht="72.75" customHeight="1">
      <c r="A75" s="74" t="s">
        <v>229</v>
      </c>
      <c r="B75" s="17" t="s">
        <v>219</v>
      </c>
      <c r="C75" s="47">
        <f t="shared" si="1"/>
        <v>140.4</v>
      </c>
      <c r="D75" s="47">
        <f t="shared" si="1"/>
        <v>20.8</v>
      </c>
    </row>
    <row r="76" spans="1:4" ht="30" customHeight="1">
      <c r="A76" s="76" t="s">
        <v>230</v>
      </c>
      <c r="B76" s="77" t="s">
        <v>176</v>
      </c>
      <c r="C76" s="78">
        <f t="shared" si="1"/>
        <v>140.4</v>
      </c>
      <c r="D76" s="78">
        <f t="shared" si="1"/>
        <v>20.8</v>
      </c>
    </row>
    <row r="77" spans="1:4" ht="54.75" customHeight="1">
      <c r="A77" s="71" t="s">
        <v>231</v>
      </c>
      <c r="B77" s="6" t="s">
        <v>232</v>
      </c>
      <c r="C77" s="27">
        <v>140.4</v>
      </c>
      <c r="D77" s="27">
        <v>20.8</v>
      </c>
    </row>
    <row r="78" spans="1:4" ht="41.25" customHeight="1">
      <c r="A78" s="73" t="s">
        <v>233</v>
      </c>
      <c r="B78" s="37" t="s">
        <v>194</v>
      </c>
      <c r="C78" s="31">
        <f>C79+C83+C86</f>
        <v>1856.6</v>
      </c>
      <c r="D78" s="31">
        <f>D79+D83+D86</f>
        <v>1349.6999999999998</v>
      </c>
    </row>
    <row r="79" spans="1:4" ht="72.75" customHeight="1">
      <c r="A79" s="74" t="s">
        <v>234</v>
      </c>
      <c r="B79" s="17" t="s">
        <v>219</v>
      </c>
      <c r="C79" s="47">
        <f>C80</f>
        <v>1521.7</v>
      </c>
      <c r="D79" s="47">
        <f>D80</f>
        <v>1273.6</v>
      </c>
    </row>
    <row r="80" spans="1:4" ht="28.5" customHeight="1">
      <c r="A80" s="76" t="s">
        <v>235</v>
      </c>
      <c r="B80" s="77" t="s">
        <v>176</v>
      </c>
      <c r="C80" s="78">
        <f>C81+C82</f>
        <v>1521.7</v>
      </c>
      <c r="D80" s="78">
        <f>D81+D82</f>
        <v>1273.6</v>
      </c>
    </row>
    <row r="81" spans="1:4" ht="28.5" customHeight="1">
      <c r="A81" s="71" t="s">
        <v>236</v>
      </c>
      <c r="B81" s="6" t="s">
        <v>222</v>
      </c>
      <c r="C81" s="18">
        <v>1168.7</v>
      </c>
      <c r="D81" s="21">
        <v>926.7</v>
      </c>
    </row>
    <row r="82" spans="1:4" ht="42.75" customHeight="1">
      <c r="A82" s="71" t="s">
        <v>237</v>
      </c>
      <c r="B82" s="6" t="s">
        <v>223</v>
      </c>
      <c r="C82" s="18">
        <v>353</v>
      </c>
      <c r="D82" s="18">
        <v>346.9</v>
      </c>
    </row>
    <row r="83" spans="1:4" ht="30" customHeight="1">
      <c r="A83" s="74" t="s">
        <v>238</v>
      </c>
      <c r="B83" s="17" t="s">
        <v>227</v>
      </c>
      <c r="C83" s="47">
        <f>SUM(C84)</f>
        <v>331.8</v>
      </c>
      <c r="D83" s="47">
        <f>SUM(D84)</f>
        <v>74.6</v>
      </c>
    </row>
    <row r="84" spans="1:4" ht="28.5" customHeight="1">
      <c r="A84" s="76" t="s">
        <v>239</v>
      </c>
      <c r="B84" s="77" t="s">
        <v>170</v>
      </c>
      <c r="C84" s="78">
        <f>C85</f>
        <v>331.8</v>
      </c>
      <c r="D84" s="78">
        <f>D85</f>
        <v>74.6</v>
      </c>
    </row>
    <row r="85" spans="1:4" ht="29.25" customHeight="1">
      <c r="A85" s="71" t="s">
        <v>240</v>
      </c>
      <c r="B85" s="16" t="s">
        <v>260</v>
      </c>
      <c r="C85" s="18">
        <v>331.8</v>
      </c>
      <c r="D85" s="18">
        <v>74.6</v>
      </c>
    </row>
    <row r="86" spans="1:4" ht="15.75" customHeight="1">
      <c r="A86" s="74" t="s">
        <v>241</v>
      </c>
      <c r="B86" s="17" t="s">
        <v>244</v>
      </c>
      <c r="C86" s="79">
        <f>SUM(C87)</f>
        <v>3.1</v>
      </c>
      <c r="D86" s="79">
        <f>SUM(D87)</f>
        <v>1.5</v>
      </c>
    </row>
    <row r="87" spans="1:4" ht="14.25" customHeight="1">
      <c r="A87" s="76" t="s">
        <v>242</v>
      </c>
      <c r="B87" s="77" t="s">
        <v>139</v>
      </c>
      <c r="C87" s="80">
        <f>SUM(C88+C89+C90)</f>
        <v>3.1</v>
      </c>
      <c r="D87" s="80">
        <f>SUM(D88+D89+D90)</f>
        <v>1.5</v>
      </c>
    </row>
    <row r="88" spans="1:4" ht="27.75" customHeight="1">
      <c r="A88" s="71" t="s">
        <v>243</v>
      </c>
      <c r="B88" s="6" t="s">
        <v>245</v>
      </c>
      <c r="C88" s="27">
        <v>1</v>
      </c>
      <c r="D88" s="27">
        <v>0</v>
      </c>
    </row>
    <row r="89" spans="1:4" ht="20.25" customHeight="1">
      <c r="A89" s="71" t="s">
        <v>363</v>
      </c>
      <c r="B89" s="6" t="s">
        <v>328</v>
      </c>
      <c r="C89" s="27">
        <v>0.1</v>
      </c>
      <c r="D89" s="27">
        <v>0</v>
      </c>
    </row>
    <row r="90" spans="1:4" ht="20.25" customHeight="1">
      <c r="A90" s="71" t="s">
        <v>436</v>
      </c>
      <c r="B90" s="6" t="s">
        <v>251</v>
      </c>
      <c r="C90" s="27">
        <v>2</v>
      </c>
      <c r="D90" s="27">
        <v>1.5</v>
      </c>
    </row>
    <row r="91" spans="1:4" ht="18" customHeight="1">
      <c r="A91" s="73" t="s">
        <v>246</v>
      </c>
      <c r="B91" s="26" t="s">
        <v>25</v>
      </c>
      <c r="C91" s="31">
        <f>C92</f>
        <v>134</v>
      </c>
      <c r="D91" s="31">
        <f>D92</f>
        <v>134</v>
      </c>
    </row>
    <row r="92" spans="1:4" ht="56.25" customHeight="1">
      <c r="A92" s="73" t="s">
        <v>247</v>
      </c>
      <c r="B92" s="37" t="s">
        <v>198</v>
      </c>
      <c r="C92" s="31">
        <f aca="true" t="shared" si="2" ref="C92:D94">C93</f>
        <v>134</v>
      </c>
      <c r="D92" s="31">
        <f t="shared" si="2"/>
        <v>134</v>
      </c>
    </row>
    <row r="93" spans="1:4" ht="15.75" customHeight="1">
      <c r="A93" s="74" t="s">
        <v>248</v>
      </c>
      <c r="B93" s="17" t="s">
        <v>244</v>
      </c>
      <c r="C93" s="47">
        <f t="shared" si="2"/>
        <v>134</v>
      </c>
      <c r="D93" s="47">
        <f t="shared" si="2"/>
        <v>134</v>
      </c>
    </row>
    <row r="94" spans="1:4" ht="16.5" customHeight="1">
      <c r="A94" s="76" t="s">
        <v>249</v>
      </c>
      <c r="B94" s="77" t="s">
        <v>139</v>
      </c>
      <c r="C94" s="78">
        <f t="shared" si="2"/>
        <v>134</v>
      </c>
      <c r="D94" s="78">
        <f t="shared" si="2"/>
        <v>134</v>
      </c>
    </row>
    <row r="95" spans="1:4" ht="16.5" customHeight="1">
      <c r="A95" s="71" t="s">
        <v>250</v>
      </c>
      <c r="B95" s="6" t="s">
        <v>251</v>
      </c>
      <c r="C95" s="27">
        <v>134</v>
      </c>
      <c r="D95" s="27">
        <v>134</v>
      </c>
    </row>
    <row r="96" spans="1:4" ht="19.5" customHeight="1" hidden="1">
      <c r="A96" s="72" t="s">
        <v>162</v>
      </c>
      <c r="B96" s="39" t="s">
        <v>163</v>
      </c>
      <c r="C96" s="40">
        <f>C97</f>
        <v>0</v>
      </c>
      <c r="D96" s="40">
        <f>D97</f>
        <v>0</v>
      </c>
    </row>
    <row r="97" spans="1:4" ht="14.25" customHeight="1" hidden="1">
      <c r="A97" s="73" t="s">
        <v>164</v>
      </c>
      <c r="B97" s="24" t="s">
        <v>31</v>
      </c>
      <c r="C97" s="28">
        <f>SUM(C98)</f>
        <v>0</v>
      </c>
      <c r="D97" s="28">
        <f>SUM(D98)</f>
        <v>0</v>
      </c>
    </row>
    <row r="98" spans="1:4" ht="19.5" customHeight="1" hidden="1">
      <c r="A98" s="73" t="s">
        <v>165</v>
      </c>
      <c r="B98" s="75" t="s">
        <v>166</v>
      </c>
      <c r="C98" s="28">
        <f>SUM(C99)</f>
        <v>0</v>
      </c>
      <c r="D98" s="28">
        <f>SUM(D99)</f>
        <v>0</v>
      </c>
    </row>
    <row r="99" spans="1:4" ht="15.75" customHeight="1" hidden="1">
      <c r="A99" s="73" t="s">
        <v>167</v>
      </c>
      <c r="B99" s="75" t="s">
        <v>168</v>
      </c>
      <c r="C99" s="28">
        <f>SUM(C103)+C100</f>
        <v>0</v>
      </c>
      <c r="D99" s="28">
        <f>SUM(D103)+D100</f>
        <v>0</v>
      </c>
    </row>
    <row r="100" spans="1:4" ht="27.75" customHeight="1" hidden="1">
      <c r="A100" s="74" t="s">
        <v>180</v>
      </c>
      <c r="B100" s="17" t="s">
        <v>176</v>
      </c>
      <c r="C100" s="79">
        <f>SUM(C101)</f>
        <v>0</v>
      </c>
      <c r="D100" s="79">
        <f>SUM(D101)</f>
        <v>0</v>
      </c>
    </row>
    <row r="101" spans="1:4" ht="17.25" customHeight="1" hidden="1">
      <c r="A101" s="76" t="s">
        <v>181</v>
      </c>
      <c r="B101" s="77" t="s">
        <v>21</v>
      </c>
      <c r="C101" s="80">
        <f>SUM(C102)</f>
        <v>0</v>
      </c>
      <c r="D101" s="80">
        <f>SUM(D102)</f>
        <v>0</v>
      </c>
    </row>
    <row r="102" spans="1:4" ht="14.25" customHeight="1" hidden="1">
      <c r="A102" s="71" t="s">
        <v>181</v>
      </c>
      <c r="B102" s="6" t="s">
        <v>21</v>
      </c>
      <c r="C102" s="27">
        <v>0</v>
      </c>
      <c r="D102" s="27">
        <v>0</v>
      </c>
    </row>
    <row r="103" spans="1:4" ht="27.75" customHeight="1" hidden="1">
      <c r="A103" s="74" t="s">
        <v>169</v>
      </c>
      <c r="B103" s="17" t="s">
        <v>170</v>
      </c>
      <c r="C103" s="79">
        <f>SUM(C104)</f>
        <v>0</v>
      </c>
      <c r="D103" s="79">
        <f>SUM(D104)</f>
        <v>0</v>
      </c>
    </row>
    <row r="104" spans="1:4" ht="17.25" customHeight="1" hidden="1">
      <c r="A104" s="76" t="s">
        <v>182</v>
      </c>
      <c r="B104" s="77" t="s">
        <v>21</v>
      </c>
      <c r="C104" s="80">
        <f>SUM(C105)</f>
        <v>0</v>
      </c>
      <c r="D104" s="80">
        <f>SUM(D105)</f>
        <v>0</v>
      </c>
    </row>
    <row r="105" spans="1:4" ht="14.25" customHeight="1" hidden="1">
      <c r="A105" s="71" t="s">
        <v>182</v>
      </c>
      <c r="B105" s="6" t="s">
        <v>21</v>
      </c>
      <c r="C105" s="27">
        <v>0</v>
      </c>
      <c r="D105" s="27">
        <v>0</v>
      </c>
    </row>
    <row r="106" spans="1:4" ht="27.75" customHeight="1">
      <c r="A106" s="72" t="s">
        <v>141</v>
      </c>
      <c r="B106" s="42" t="s">
        <v>36</v>
      </c>
      <c r="C106" s="41">
        <f>C107+C155+C165+C171+C199+C205+C232+C261+C246+C267</f>
        <v>134489.5</v>
      </c>
      <c r="D106" s="41">
        <f>D107+D155+D165+D171+D199+D205+D232+D261+D246+D267</f>
        <v>105683.1</v>
      </c>
    </row>
    <row r="107" spans="1:4" ht="14.25" customHeight="1">
      <c r="A107" s="73" t="s">
        <v>142</v>
      </c>
      <c r="B107" s="24" t="s">
        <v>31</v>
      </c>
      <c r="C107" s="28">
        <f>C108+C142+C146</f>
        <v>20204.2</v>
      </c>
      <c r="D107" s="28">
        <f>D108+D142+D146</f>
        <v>16305</v>
      </c>
    </row>
    <row r="108" spans="1:4" ht="52.5" customHeight="1">
      <c r="A108" s="73" t="s">
        <v>143</v>
      </c>
      <c r="B108" s="26" t="s">
        <v>212</v>
      </c>
      <c r="C108" s="4">
        <f>C109+C117+C130+C134</f>
        <v>20004.2</v>
      </c>
      <c r="D108" s="4">
        <f>D109+D117+D130+D134</f>
        <v>16207.5</v>
      </c>
    </row>
    <row r="109" spans="1:4" ht="56.25" customHeight="1">
      <c r="A109" s="73" t="s">
        <v>252</v>
      </c>
      <c r="B109" s="17" t="s">
        <v>195</v>
      </c>
      <c r="C109" s="31">
        <f>C110+C114</f>
        <v>1245.2</v>
      </c>
      <c r="D109" s="31">
        <f>D110+D114</f>
        <v>1044.7</v>
      </c>
    </row>
    <row r="110" spans="1:4" ht="71.25" customHeight="1">
      <c r="A110" s="74" t="s">
        <v>253</v>
      </c>
      <c r="B110" s="17" t="s">
        <v>219</v>
      </c>
      <c r="C110" s="47">
        <f>C111</f>
        <v>1223.4</v>
      </c>
      <c r="D110" s="47">
        <f>D111</f>
        <v>1025.5</v>
      </c>
    </row>
    <row r="111" spans="1:4" ht="27" customHeight="1">
      <c r="A111" s="76" t="s">
        <v>254</v>
      </c>
      <c r="B111" s="77" t="s">
        <v>176</v>
      </c>
      <c r="C111" s="78">
        <f>C112+C113</f>
        <v>1223.4</v>
      </c>
      <c r="D111" s="78">
        <f>D112+D113</f>
        <v>1025.5</v>
      </c>
    </row>
    <row r="112" spans="1:4" ht="26.25" customHeight="1">
      <c r="A112" s="71" t="s">
        <v>255</v>
      </c>
      <c r="B112" s="6" t="s">
        <v>222</v>
      </c>
      <c r="C112" s="18">
        <v>942.5</v>
      </c>
      <c r="D112" s="21">
        <v>724.6</v>
      </c>
    </row>
    <row r="113" spans="1:4" ht="42.75" customHeight="1">
      <c r="A113" s="71" t="s">
        <v>256</v>
      </c>
      <c r="B113" s="6" t="s">
        <v>223</v>
      </c>
      <c r="C113" s="18">
        <v>280.9</v>
      </c>
      <c r="D113" s="21">
        <v>300.9</v>
      </c>
    </row>
    <row r="114" spans="1:4" ht="30.75" customHeight="1">
      <c r="A114" s="74" t="s">
        <v>257</v>
      </c>
      <c r="B114" s="17" t="s">
        <v>227</v>
      </c>
      <c r="C114" s="47">
        <f>SUM(C115)</f>
        <v>21.8</v>
      </c>
      <c r="D114" s="47">
        <f>SUM(D115)</f>
        <v>19.2</v>
      </c>
    </row>
    <row r="115" spans="1:4" ht="29.25" customHeight="1">
      <c r="A115" s="76" t="s">
        <v>258</v>
      </c>
      <c r="B115" s="77" t="s">
        <v>170</v>
      </c>
      <c r="C115" s="78">
        <f>C116</f>
        <v>21.8</v>
      </c>
      <c r="D115" s="78">
        <f>D116</f>
        <v>19.2</v>
      </c>
    </row>
    <row r="116" spans="1:4" ht="30" customHeight="1">
      <c r="A116" s="71" t="s">
        <v>259</v>
      </c>
      <c r="B116" s="16" t="s">
        <v>260</v>
      </c>
      <c r="C116" s="18">
        <v>21.8</v>
      </c>
      <c r="D116" s="18">
        <v>19.2</v>
      </c>
    </row>
    <row r="117" spans="1:4" ht="42" customHeight="1">
      <c r="A117" s="73" t="s">
        <v>261</v>
      </c>
      <c r="B117" s="37" t="s">
        <v>196</v>
      </c>
      <c r="C117" s="31">
        <f>C118+C122+C126</f>
        <v>15309.1</v>
      </c>
      <c r="D117" s="31">
        <f>D118+D122+D126</f>
        <v>12259.5</v>
      </c>
    </row>
    <row r="118" spans="1:4" ht="71.25" customHeight="1">
      <c r="A118" s="74" t="s">
        <v>262</v>
      </c>
      <c r="B118" s="17" t="s">
        <v>219</v>
      </c>
      <c r="C118" s="47">
        <f>C119</f>
        <v>11976.8</v>
      </c>
      <c r="D118" s="47">
        <f>D119</f>
        <v>10629.9</v>
      </c>
    </row>
    <row r="119" spans="1:4" ht="27.75" customHeight="1">
      <c r="A119" s="76" t="s">
        <v>263</v>
      </c>
      <c r="B119" s="77" t="s">
        <v>176</v>
      </c>
      <c r="C119" s="78">
        <f>C120+C121</f>
        <v>11976.8</v>
      </c>
      <c r="D119" s="78">
        <f>D120+D121</f>
        <v>10629.9</v>
      </c>
    </row>
    <row r="120" spans="1:4" ht="25.5" customHeight="1">
      <c r="A120" s="71" t="s">
        <v>264</v>
      </c>
      <c r="B120" s="6" t="s">
        <v>222</v>
      </c>
      <c r="C120" s="18">
        <v>9198.8</v>
      </c>
      <c r="D120" s="18">
        <v>8181.2</v>
      </c>
    </row>
    <row r="121" spans="1:4" ht="42.75" customHeight="1">
      <c r="A121" s="71" t="s">
        <v>265</v>
      </c>
      <c r="B121" s="6" t="s">
        <v>223</v>
      </c>
      <c r="C121" s="18">
        <v>2778</v>
      </c>
      <c r="D121" s="18">
        <v>2448.7</v>
      </c>
    </row>
    <row r="122" spans="1:4" ht="25.5" customHeight="1">
      <c r="A122" s="74" t="s">
        <v>266</v>
      </c>
      <c r="B122" s="17" t="s">
        <v>227</v>
      </c>
      <c r="C122" s="47">
        <f>SUM(C123)</f>
        <v>3262.2</v>
      </c>
      <c r="D122" s="47">
        <f>SUM(D123)</f>
        <v>1606.4</v>
      </c>
    </row>
    <row r="123" spans="1:4" ht="30" customHeight="1">
      <c r="A123" s="76" t="s">
        <v>267</v>
      </c>
      <c r="B123" s="77" t="s">
        <v>170</v>
      </c>
      <c r="C123" s="78">
        <f>C124</f>
        <v>3262.2</v>
      </c>
      <c r="D123" s="78">
        <f>D124</f>
        <v>1606.4</v>
      </c>
    </row>
    <row r="124" spans="1:4" ht="28.5" customHeight="1">
      <c r="A124" s="71" t="s">
        <v>268</v>
      </c>
      <c r="B124" s="16" t="s">
        <v>260</v>
      </c>
      <c r="C124" s="18">
        <v>3262.2</v>
      </c>
      <c r="D124" s="21">
        <v>1606.4</v>
      </c>
    </row>
    <row r="125" spans="1:4" ht="15.75" customHeight="1">
      <c r="A125" s="74" t="s">
        <v>269</v>
      </c>
      <c r="B125" s="17" t="s">
        <v>244</v>
      </c>
      <c r="C125" s="47">
        <f>C126</f>
        <v>70.1</v>
      </c>
      <c r="D125" s="47">
        <f>D126</f>
        <v>23.2</v>
      </c>
    </row>
    <row r="126" spans="1:4" ht="17.25" customHeight="1">
      <c r="A126" s="74" t="s">
        <v>270</v>
      </c>
      <c r="B126" s="77" t="s">
        <v>139</v>
      </c>
      <c r="C126" s="47">
        <f>SUM(C127+C128+C129)</f>
        <v>70.1</v>
      </c>
      <c r="D126" s="47">
        <f>SUM(D127+D128+D129)</f>
        <v>23.2</v>
      </c>
    </row>
    <row r="127" spans="1:4" ht="27.75" customHeight="1">
      <c r="A127" s="76" t="s">
        <v>271</v>
      </c>
      <c r="B127" s="6" t="s">
        <v>245</v>
      </c>
      <c r="C127" s="78">
        <v>50</v>
      </c>
      <c r="D127" s="54">
        <v>7.2</v>
      </c>
    </row>
    <row r="128" spans="1:4" ht="16.5" customHeight="1">
      <c r="A128" s="76" t="s">
        <v>364</v>
      </c>
      <c r="B128" s="6" t="s">
        <v>328</v>
      </c>
      <c r="C128" s="78">
        <v>0.1</v>
      </c>
      <c r="D128" s="54">
        <v>0</v>
      </c>
    </row>
    <row r="129" spans="1:4" ht="16.5" customHeight="1">
      <c r="A129" s="76" t="s">
        <v>437</v>
      </c>
      <c r="B129" s="6" t="s">
        <v>251</v>
      </c>
      <c r="C129" s="78">
        <v>20</v>
      </c>
      <c r="D129" s="54">
        <v>16</v>
      </c>
    </row>
    <row r="130" spans="1:4" ht="54" customHeight="1">
      <c r="A130" s="73" t="s">
        <v>273</v>
      </c>
      <c r="B130" s="37" t="s">
        <v>272</v>
      </c>
      <c r="C130" s="31">
        <f>C131</f>
        <v>6.9</v>
      </c>
      <c r="D130" s="31">
        <f>D131</f>
        <v>6.9</v>
      </c>
    </row>
    <row r="131" spans="1:4" ht="27" customHeight="1">
      <c r="A131" s="74" t="s">
        <v>274</v>
      </c>
      <c r="B131" s="17" t="s">
        <v>227</v>
      </c>
      <c r="C131" s="47">
        <f>SUM(C132)</f>
        <v>6.9</v>
      </c>
      <c r="D131" s="47">
        <f>SUM(D132)</f>
        <v>6.9</v>
      </c>
    </row>
    <row r="132" spans="1:4" ht="29.25" customHeight="1">
      <c r="A132" s="76" t="s">
        <v>275</v>
      </c>
      <c r="B132" s="77" t="s">
        <v>170</v>
      </c>
      <c r="C132" s="78">
        <f>SUM(C133)</f>
        <v>6.9</v>
      </c>
      <c r="D132" s="78">
        <f>SUM(D133)</f>
        <v>6.9</v>
      </c>
    </row>
    <row r="133" spans="1:4" ht="27.75" customHeight="1">
      <c r="A133" s="71" t="s">
        <v>276</v>
      </c>
      <c r="B133" s="16" t="s">
        <v>260</v>
      </c>
      <c r="C133" s="29">
        <v>6.9</v>
      </c>
      <c r="D133" s="29">
        <v>6.9</v>
      </c>
    </row>
    <row r="134" spans="1:4" ht="54">
      <c r="A134" s="73" t="s">
        <v>277</v>
      </c>
      <c r="B134" s="37" t="s">
        <v>285</v>
      </c>
      <c r="C134" s="34">
        <f>C135+C139</f>
        <v>3443</v>
      </c>
      <c r="D134" s="34">
        <f>D135+D139</f>
        <v>2896.3999999999996</v>
      </c>
    </row>
    <row r="135" spans="1:4" ht="67.5">
      <c r="A135" s="73" t="s">
        <v>278</v>
      </c>
      <c r="B135" s="17" t="s">
        <v>219</v>
      </c>
      <c r="C135" s="34">
        <f>C136</f>
        <v>3190.6</v>
      </c>
      <c r="D135" s="34">
        <f>D136</f>
        <v>2784.8999999999996</v>
      </c>
    </row>
    <row r="136" spans="1:4" ht="25.5">
      <c r="A136" s="76" t="s">
        <v>279</v>
      </c>
      <c r="B136" s="77" t="s">
        <v>176</v>
      </c>
      <c r="C136" s="83">
        <f>C137+C138</f>
        <v>3190.6</v>
      </c>
      <c r="D136" s="83">
        <f>D137+D138</f>
        <v>2784.8999999999996</v>
      </c>
    </row>
    <row r="137" spans="1:4" ht="25.5">
      <c r="A137" s="71" t="s">
        <v>280</v>
      </c>
      <c r="B137" s="6" t="s">
        <v>222</v>
      </c>
      <c r="C137" s="22">
        <v>2450.5</v>
      </c>
      <c r="D137" s="22">
        <v>2120.7</v>
      </c>
    </row>
    <row r="138" spans="1:4" ht="45.75" customHeight="1">
      <c r="A138" s="71" t="s">
        <v>281</v>
      </c>
      <c r="B138" s="6" t="s">
        <v>223</v>
      </c>
      <c r="C138" s="22">
        <v>740.1</v>
      </c>
      <c r="D138" s="12">
        <v>664.2</v>
      </c>
    </row>
    <row r="139" spans="1:4" ht="28.5" customHeight="1">
      <c r="A139" s="73" t="s">
        <v>282</v>
      </c>
      <c r="B139" s="17" t="s">
        <v>227</v>
      </c>
      <c r="C139" s="31">
        <f>C140</f>
        <v>252.4</v>
      </c>
      <c r="D139" s="31">
        <f>D140</f>
        <v>111.5</v>
      </c>
    </row>
    <row r="140" spans="1:4" ht="28.5" customHeight="1">
      <c r="A140" s="76" t="s">
        <v>283</v>
      </c>
      <c r="B140" s="77" t="s">
        <v>170</v>
      </c>
      <c r="C140" s="83">
        <f>SUM(C141)</f>
        <v>252.4</v>
      </c>
      <c r="D140" s="83">
        <f>SUM(D141)</f>
        <v>111.5</v>
      </c>
    </row>
    <row r="141" spans="1:4" ht="25.5">
      <c r="A141" s="71" t="s">
        <v>284</v>
      </c>
      <c r="B141" s="16" t="s">
        <v>260</v>
      </c>
      <c r="C141" s="22">
        <v>252.4</v>
      </c>
      <c r="D141" s="12">
        <v>111.5</v>
      </c>
    </row>
    <row r="142" spans="1:4" ht="14.25" customHeight="1">
      <c r="A142" s="73" t="s">
        <v>171</v>
      </c>
      <c r="B142" s="81" t="s">
        <v>172</v>
      </c>
      <c r="C142" s="31">
        <f aca="true" t="shared" si="3" ref="C142:D144">SUM(C143)</f>
        <v>100</v>
      </c>
      <c r="D142" s="31">
        <f t="shared" si="3"/>
        <v>0</v>
      </c>
    </row>
    <row r="143" spans="1:4" ht="30.75" customHeight="1">
      <c r="A143" s="73" t="s">
        <v>286</v>
      </c>
      <c r="B143" s="30" t="s">
        <v>197</v>
      </c>
      <c r="C143" s="31">
        <f t="shared" si="3"/>
        <v>100</v>
      </c>
      <c r="D143" s="31">
        <f t="shared" si="3"/>
        <v>0</v>
      </c>
    </row>
    <row r="144" spans="1:4" ht="19.5" customHeight="1">
      <c r="A144" s="74" t="s">
        <v>287</v>
      </c>
      <c r="B144" s="17" t="s">
        <v>244</v>
      </c>
      <c r="C144" s="47">
        <f t="shared" si="3"/>
        <v>100</v>
      </c>
      <c r="D144" s="47">
        <f t="shared" si="3"/>
        <v>0</v>
      </c>
    </row>
    <row r="145" spans="1:4" ht="13.5" customHeight="1">
      <c r="A145" s="71" t="s">
        <v>288</v>
      </c>
      <c r="B145" s="20" t="s">
        <v>173</v>
      </c>
      <c r="C145" s="29">
        <v>100</v>
      </c>
      <c r="D145" s="29">
        <v>0</v>
      </c>
    </row>
    <row r="146" spans="1:4" ht="14.25" customHeight="1">
      <c r="A146" s="73" t="s">
        <v>144</v>
      </c>
      <c r="B146" s="81" t="s">
        <v>25</v>
      </c>
      <c r="C146" s="31">
        <f>C147</f>
        <v>100</v>
      </c>
      <c r="D146" s="31">
        <f>D147</f>
        <v>97.5</v>
      </c>
    </row>
    <row r="147" spans="1:4" ht="42" customHeight="1">
      <c r="A147" s="73" t="s">
        <v>289</v>
      </c>
      <c r="B147" s="30" t="s">
        <v>37</v>
      </c>
      <c r="C147" s="31">
        <f aca="true" t="shared" si="4" ref="C147:D149">C148</f>
        <v>100</v>
      </c>
      <c r="D147" s="31">
        <f t="shared" si="4"/>
        <v>97.5</v>
      </c>
    </row>
    <row r="148" spans="1:4" ht="27" customHeight="1">
      <c r="A148" s="74" t="s">
        <v>290</v>
      </c>
      <c r="B148" s="17" t="s">
        <v>227</v>
      </c>
      <c r="C148" s="47">
        <f t="shared" si="4"/>
        <v>100</v>
      </c>
      <c r="D148" s="47">
        <f t="shared" si="4"/>
        <v>97.5</v>
      </c>
    </row>
    <row r="149" spans="1:4" ht="29.25" customHeight="1">
      <c r="A149" s="76" t="s">
        <v>291</v>
      </c>
      <c r="B149" s="77" t="s">
        <v>170</v>
      </c>
      <c r="C149" s="82">
        <f t="shared" si="4"/>
        <v>100</v>
      </c>
      <c r="D149" s="82">
        <f t="shared" si="4"/>
        <v>97.5</v>
      </c>
    </row>
    <row r="150" spans="1:4" ht="27.75" customHeight="1">
      <c r="A150" s="71" t="s">
        <v>292</v>
      </c>
      <c r="B150" s="16" t="s">
        <v>260</v>
      </c>
      <c r="C150" s="29">
        <v>100</v>
      </c>
      <c r="D150" s="12">
        <v>97.5</v>
      </c>
    </row>
    <row r="151" spans="1:4" ht="26.25" customHeight="1" hidden="1">
      <c r="A151" s="73" t="s">
        <v>293</v>
      </c>
      <c r="B151" s="17" t="s">
        <v>45</v>
      </c>
      <c r="C151" s="31">
        <f aca="true" t="shared" si="5" ref="C151:D153">SUM(C152)</f>
        <v>0</v>
      </c>
      <c r="D151" s="31">
        <f t="shared" si="5"/>
        <v>0</v>
      </c>
    </row>
    <row r="152" spans="1:4" ht="28.5" customHeight="1" hidden="1">
      <c r="A152" s="73" t="s">
        <v>294</v>
      </c>
      <c r="B152" s="17" t="s">
        <v>227</v>
      </c>
      <c r="C152" s="31">
        <f t="shared" si="5"/>
        <v>0</v>
      </c>
      <c r="D152" s="31">
        <f t="shared" si="5"/>
        <v>0</v>
      </c>
    </row>
    <row r="153" spans="1:4" ht="30" customHeight="1" hidden="1">
      <c r="A153" s="76" t="s">
        <v>295</v>
      </c>
      <c r="B153" s="77" t="s">
        <v>170</v>
      </c>
      <c r="C153" s="78">
        <f t="shared" si="5"/>
        <v>0</v>
      </c>
      <c r="D153" s="78">
        <f t="shared" si="5"/>
        <v>0</v>
      </c>
    </row>
    <row r="154" spans="1:4" ht="28.5" customHeight="1" hidden="1">
      <c r="A154" s="71" t="s">
        <v>296</v>
      </c>
      <c r="B154" s="16" t="s">
        <v>260</v>
      </c>
      <c r="C154" s="18">
        <v>0</v>
      </c>
      <c r="D154" s="21">
        <v>0</v>
      </c>
    </row>
    <row r="155" spans="1:4" ht="26.25" customHeight="1">
      <c r="A155" s="73" t="s">
        <v>0</v>
      </c>
      <c r="B155" s="75" t="s">
        <v>26</v>
      </c>
      <c r="C155" s="31">
        <f>C156</f>
        <v>99.5</v>
      </c>
      <c r="D155" s="31">
        <f>D156</f>
        <v>49.7</v>
      </c>
    </row>
    <row r="156" spans="1:4" ht="39.75" customHeight="1">
      <c r="A156" s="73" t="s">
        <v>1</v>
      </c>
      <c r="B156" s="75" t="s">
        <v>2</v>
      </c>
      <c r="C156" s="31">
        <f>C157+C161</f>
        <v>99.5</v>
      </c>
      <c r="D156" s="31">
        <f>D157+D161</f>
        <v>49.7</v>
      </c>
    </row>
    <row r="157" spans="1:4" ht="98.25" customHeight="1" hidden="1">
      <c r="A157" s="73" t="s">
        <v>297</v>
      </c>
      <c r="B157" s="37" t="s">
        <v>203</v>
      </c>
      <c r="C157" s="31">
        <f>C158</f>
        <v>0</v>
      </c>
      <c r="D157" s="31">
        <f>D158</f>
        <v>0</v>
      </c>
    </row>
    <row r="158" spans="1:4" ht="27.75" customHeight="1" hidden="1">
      <c r="A158" s="73" t="s">
        <v>298</v>
      </c>
      <c r="B158" s="17" t="s">
        <v>227</v>
      </c>
      <c r="C158" s="31">
        <f>C159</f>
        <v>0</v>
      </c>
      <c r="D158" s="31">
        <f>D159</f>
        <v>0</v>
      </c>
    </row>
    <row r="159" spans="1:4" ht="30" customHeight="1" hidden="1">
      <c r="A159" s="76" t="s">
        <v>299</v>
      </c>
      <c r="B159" s="77" t="s">
        <v>170</v>
      </c>
      <c r="C159" s="78">
        <f>SUM(C160)</f>
        <v>0</v>
      </c>
      <c r="D159" s="78">
        <f>SUM(D160)</f>
        <v>0</v>
      </c>
    </row>
    <row r="160" spans="1:4" ht="30" customHeight="1" hidden="1">
      <c r="A160" s="71" t="s">
        <v>300</v>
      </c>
      <c r="B160" s="16" t="s">
        <v>260</v>
      </c>
      <c r="C160" s="18">
        <v>0</v>
      </c>
      <c r="D160" s="21">
        <v>0</v>
      </c>
    </row>
    <row r="161" spans="1:4" ht="67.5" customHeight="1">
      <c r="A161" s="73" t="s">
        <v>301</v>
      </c>
      <c r="B161" s="37" t="s">
        <v>3</v>
      </c>
      <c r="C161" s="31">
        <f aca="true" t="shared" si="6" ref="C161:D163">C162</f>
        <v>99.5</v>
      </c>
      <c r="D161" s="31">
        <f t="shared" si="6"/>
        <v>49.7</v>
      </c>
    </row>
    <row r="162" spans="1:4" ht="26.25" customHeight="1">
      <c r="A162" s="73" t="s">
        <v>302</v>
      </c>
      <c r="B162" s="17" t="s">
        <v>227</v>
      </c>
      <c r="C162" s="31">
        <f t="shared" si="6"/>
        <v>99.5</v>
      </c>
      <c r="D162" s="31">
        <f t="shared" si="6"/>
        <v>49.7</v>
      </c>
    </row>
    <row r="163" spans="1:4" ht="29.25" customHeight="1">
      <c r="A163" s="76" t="s">
        <v>303</v>
      </c>
      <c r="B163" s="77" t="s">
        <v>170</v>
      </c>
      <c r="C163" s="78">
        <f t="shared" si="6"/>
        <v>99.5</v>
      </c>
      <c r="D163" s="78">
        <f t="shared" si="6"/>
        <v>49.7</v>
      </c>
    </row>
    <row r="164" spans="1:4" ht="29.25" customHeight="1">
      <c r="A164" s="71" t="s">
        <v>304</v>
      </c>
      <c r="B164" s="16" t="s">
        <v>260</v>
      </c>
      <c r="C164" s="18">
        <v>99.5</v>
      </c>
      <c r="D164" s="21">
        <v>49.7</v>
      </c>
    </row>
    <row r="165" spans="1:4" ht="12.75">
      <c r="A165" s="73" t="s">
        <v>108</v>
      </c>
      <c r="B165" s="15" t="s">
        <v>44</v>
      </c>
      <c r="C165" s="31">
        <f>C166</f>
        <v>1190</v>
      </c>
      <c r="D165" s="31">
        <f>D166</f>
        <v>1190</v>
      </c>
    </row>
    <row r="166" spans="1:4" ht="12.75">
      <c r="A166" s="73" t="s">
        <v>109</v>
      </c>
      <c r="B166" s="15" t="s">
        <v>78</v>
      </c>
      <c r="C166" s="31">
        <f aca="true" t="shared" si="7" ref="C166:D169">C167</f>
        <v>1190</v>
      </c>
      <c r="D166" s="31">
        <f t="shared" si="7"/>
        <v>1190</v>
      </c>
    </row>
    <row r="167" spans="1:4" ht="112.5" customHeight="1">
      <c r="A167" s="73" t="s">
        <v>305</v>
      </c>
      <c r="B167" s="37" t="s">
        <v>204</v>
      </c>
      <c r="C167" s="31">
        <f t="shared" si="7"/>
        <v>1190</v>
      </c>
      <c r="D167" s="31">
        <f t="shared" si="7"/>
        <v>1190</v>
      </c>
    </row>
    <row r="168" spans="1:4" ht="30" customHeight="1">
      <c r="A168" s="73" t="s">
        <v>306</v>
      </c>
      <c r="B168" s="17" t="s">
        <v>227</v>
      </c>
      <c r="C168" s="31">
        <f>C169</f>
        <v>1190</v>
      </c>
      <c r="D168" s="31">
        <f>D169</f>
        <v>1190</v>
      </c>
    </row>
    <row r="169" spans="1:4" ht="28.5" customHeight="1">
      <c r="A169" s="76" t="s">
        <v>307</v>
      </c>
      <c r="B169" s="77" t="s">
        <v>170</v>
      </c>
      <c r="C169" s="78">
        <f t="shared" si="7"/>
        <v>1190</v>
      </c>
      <c r="D169" s="78">
        <f t="shared" si="7"/>
        <v>1190</v>
      </c>
    </row>
    <row r="170" spans="1:4" ht="25.5">
      <c r="A170" s="71" t="s">
        <v>308</v>
      </c>
      <c r="B170" s="16" t="s">
        <v>260</v>
      </c>
      <c r="C170" s="18">
        <v>1190</v>
      </c>
      <c r="D170" s="21">
        <v>1190</v>
      </c>
    </row>
    <row r="171" spans="1:4" ht="19.5" customHeight="1">
      <c r="A171" s="73" t="s">
        <v>110</v>
      </c>
      <c r="B171" s="15" t="s">
        <v>27</v>
      </c>
      <c r="C171" s="31">
        <f>C172</f>
        <v>84359</v>
      </c>
      <c r="D171" s="31">
        <f>D172</f>
        <v>68531.8</v>
      </c>
    </row>
    <row r="172" spans="1:4" ht="15" customHeight="1">
      <c r="A172" s="73" t="s">
        <v>111</v>
      </c>
      <c r="B172" s="15" t="s">
        <v>38</v>
      </c>
      <c r="C172" s="31">
        <f>C173+C177+C181+C188</f>
        <v>84359</v>
      </c>
      <c r="D172" s="31">
        <f>D173+D177+D181+D188</f>
        <v>68531.8</v>
      </c>
    </row>
    <row r="173" spans="1:4" ht="27">
      <c r="A173" s="73" t="s">
        <v>309</v>
      </c>
      <c r="B173" s="37" t="s">
        <v>112</v>
      </c>
      <c r="C173" s="31">
        <f aca="true" t="shared" si="8" ref="C173:D175">C174</f>
        <v>44798</v>
      </c>
      <c r="D173" s="31">
        <f t="shared" si="8"/>
        <v>37178.9</v>
      </c>
    </row>
    <row r="174" spans="1:4" ht="26.25" customHeight="1">
      <c r="A174" s="73" t="s">
        <v>310</v>
      </c>
      <c r="B174" s="17" t="s">
        <v>227</v>
      </c>
      <c r="C174" s="31">
        <f t="shared" si="8"/>
        <v>44798</v>
      </c>
      <c r="D174" s="31">
        <f t="shared" si="8"/>
        <v>37178.9</v>
      </c>
    </row>
    <row r="175" spans="1:4" ht="30.75" customHeight="1">
      <c r="A175" s="76" t="s">
        <v>311</v>
      </c>
      <c r="B175" s="77" t="s">
        <v>170</v>
      </c>
      <c r="C175" s="78">
        <f t="shared" si="8"/>
        <v>44798</v>
      </c>
      <c r="D175" s="78">
        <f t="shared" si="8"/>
        <v>37178.9</v>
      </c>
    </row>
    <row r="176" spans="1:4" ht="30.75" customHeight="1">
      <c r="A176" s="71" t="s">
        <v>312</v>
      </c>
      <c r="B176" s="16" t="s">
        <v>260</v>
      </c>
      <c r="C176" s="29">
        <v>44798</v>
      </c>
      <c r="D176" s="12">
        <v>37178.9</v>
      </c>
    </row>
    <row r="177" spans="1:4" ht="38.25" customHeight="1">
      <c r="A177" s="73" t="s">
        <v>313</v>
      </c>
      <c r="B177" s="37" t="s">
        <v>178</v>
      </c>
      <c r="C177" s="31">
        <f aca="true" t="shared" si="9" ref="C177:D179">C178</f>
        <v>200</v>
      </c>
      <c r="D177" s="31">
        <f t="shared" si="9"/>
        <v>197.5</v>
      </c>
    </row>
    <row r="178" spans="1:4" ht="27" customHeight="1">
      <c r="A178" s="73" t="s">
        <v>314</v>
      </c>
      <c r="B178" s="17" t="s">
        <v>227</v>
      </c>
      <c r="C178" s="31">
        <f t="shared" si="9"/>
        <v>200</v>
      </c>
      <c r="D178" s="31">
        <f t="shared" si="9"/>
        <v>197.5</v>
      </c>
    </row>
    <row r="179" spans="1:4" ht="26.25" customHeight="1">
      <c r="A179" s="76" t="s">
        <v>315</v>
      </c>
      <c r="B179" s="77" t="s">
        <v>170</v>
      </c>
      <c r="C179" s="78">
        <f t="shared" si="9"/>
        <v>200</v>
      </c>
      <c r="D179" s="78">
        <f t="shared" si="9"/>
        <v>197.5</v>
      </c>
    </row>
    <row r="180" spans="1:4" ht="26.25" customHeight="1">
      <c r="A180" s="71" t="s">
        <v>316</v>
      </c>
      <c r="B180" s="16" t="s">
        <v>260</v>
      </c>
      <c r="C180" s="29">
        <v>200</v>
      </c>
      <c r="D180" s="12">
        <v>197.5</v>
      </c>
    </row>
    <row r="181" spans="1:4" ht="20.25" customHeight="1">
      <c r="A181" s="73" t="s">
        <v>317</v>
      </c>
      <c r="B181" s="37" t="s">
        <v>39</v>
      </c>
      <c r="C181" s="31">
        <f>C182+C185</f>
        <v>8280</v>
      </c>
      <c r="D181" s="31">
        <f>D182+D185</f>
        <v>7089</v>
      </c>
    </row>
    <row r="182" spans="1:4" ht="26.25" customHeight="1">
      <c r="A182" s="73" t="s">
        <v>318</v>
      </c>
      <c r="B182" s="17" t="s">
        <v>227</v>
      </c>
      <c r="C182" s="31">
        <f>C183</f>
        <v>5875</v>
      </c>
      <c r="D182" s="31">
        <f>D183</f>
        <v>4685</v>
      </c>
    </row>
    <row r="183" spans="1:4" ht="31.5" customHeight="1">
      <c r="A183" s="76" t="s">
        <v>319</v>
      </c>
      <c r="B183" s="77" t="s">
        <v>170</v>
      </c>
      <c r="C183" s="78">
        <f>C184</f>
        <v>5875</v>
      </c>
      <c r="D183" s="78">
        <f>D184</f>
        <v>4685</v>
      </c>
    </row>
    <row r="184" spans="1:4" ht="31.5" customHeight="1">
      <c r="A184" s="71" t="s">
        <v>320</v>
      </c>
      <c r="B184" s="16" t="s">
        <v>260</v>
      </c>
      <c r="C184" s="29">
        <v>5875</v>
      </c>
      <c r="D184" s="12">
        <v>4685</v>
      </c>
    </row>
    <row r="185" spans="1:4" ht="18" customHeight="1">
      <c r="A185" s="73" t="s">
        <v>321</v>
      </c>
      <c r="B185" s="17" t="s">
        <v>244</v>
      </c>
      <c r="C185" s="31">
        <f>C186</f>
        <v>2405</v>
      </c>
      <c r="D185" s="31">
        <f>D186</f>
        <v>2404</v>
      </c>
    </row>
    <row r="186" spans="1:4" ht="15.75" customHeight="1">
      <c r="A186" s="76" t="s">
        <v>322</v>
      </c>
      <c r="B186" s="77" t="s">
        <v>139</v>
      </c>
      <c r="C186" s="78">
        <f>SUM(C187)</f>
        <v>2405</v>
      </c>
      <c r="D186" s="78">
        <f>SUM(D187)</f>
        <v>2404</v>
      </c>
    </row>
    <row r="187" spans="1:4" ht="15.75" customHeight="1">
      <c r="A187" s="71" t="s">
        <v>323</v>
      </c>
      <c r="B187" s="11" t="s">
        <v>328</v>
      </c>
      <c r="C187" s="29">
        <v>2405</v>
      </c>
      <c r="D187" s="12">
        <v>2404</v>
      </c>
    </row>
    <row r="188" spans="1:5" ht="27.75" customHeight="1">
      <c r="A188" s="84" t="s">
        <v>324</v>
      </c>
      <c r="B188" s="17" t="s">
        <v>205</v>
      </c>
      <c r="C188" s="31">
        <f aca="true" t="shared" si="10" ref="C188:D190">C189</f>
        <v>31081</v>
      </c>
      <c r="D188" s="31">
        <f t="shared" si="10"/>
        <v>24066.4</v>
      </c>
      <c r="E188" s="44"/>
    </row>
    <row r="189" spans="1:4" ht="26.25" customHeight="1">
      <c r="A189" s="73" t="s">
        <v>325</v>
      </c>
      <c r="B189" s="17" t="s">
        <v>227</v>
      </c>
      <c r="C189" s="31">
        <f t="shared" si="10"/>
        <v>31081</v>
      </c>
      <c r="D189" s="31">
        <f t="shared" si="10"/>
        <v>24066.4</v>
      </c>
    </row>
    <row r="190" spans="1:4" ht="30.75" customHeight="1">
      <c r="A190" s="76" t="s">
        <v>326</v>
      </c>
      <c r="B190" s="77" t="s">
        <v>170</v>
      </c>
      <c r="C190" s="78">
        <f t="shared" si="10"/>
        <v>31081</v>
      </c>
      <c r="D190" s="78">
        <f t="shared" si="10"/>
        <v>24066.4</v>
      </c>
    </row>
    <row r="191" spans="1:4" ht="30.75" customHeight="1">
      <c r="A191" s="71" t="s">
        <v>327</v>
      </c>
      <c r="B191" s="16" t="s">
        <v>260</v>
      </c>
      <c r="C191" s="29">
        <v>31081</v>
      </c>
      <c r="D191" s="12">
        <v>24066.4</v>
      </c>
    </row>
    <row r="192" spans="1:4" ht="54" hidden="1">
      <c r="A192" s="73" t="s">
        <v>113</v>
      </c>
      <c r="B192" s="37" t="s">
        <v>174</v>
      </c>
      <c r="C192" s="31">
        <f aca="true" t="shared" si="11" ref="C192:D194">C193</f>
        <v>0</v>
      </c>
      <c r="D192" s="31">
        <f t="shared" si="11"/>
        <v>0</v>
      </c>
    </row>
    <row r="193" spans="1:4" ht="27" hidden="1">
      <c r="A193" s="73" t="s">
        <v>114</v>
      </c>
      <c r="B193" s="37" t="s">
        <v>137</v>
      </c>
      <c r="C193" s="31">
        <f>C194+C196</f>
        <v>0</v>
      </c>
      <c r="D193" s="31">
        <f>D194+D196</f>
        <v>0</v>
      </c>
    </row>
    <row r="194" spans="1:4" ht="12.75" hidden="1">
      <c r="A194" s="76" t="s">
        <v>115</v>
      </c>
      <c r="B194" s="35" t="s">
        <v>19</v>
      </c>
      <c r="C194" s="78">
        <f t="shared" si="11"/>
        <v>0</v>
      </c>
      <c r="D194" s="78">
        <f t="shared" si="11"/>
        <v>0</v>
      </c>
    </row>
    <row r="195" spans="1:4" ht="12.75" hidden="1">
      <c r="A195" s="71" t="s">
        <v>116</v>
      </c>
      <c r="B195" s="36" t="s">
        <v>20</v>
      </c>
      <c r="C195" s="29">
        <v>0</v>
      </c>
      <c r="D195" s="12">
        <v>0</v>
      </c>
    </row>
    <row r="196" spans="1:4" ht="12.75" hidden="1">
      <c r="A196" s="76" t="s">
        <v>117</v>
      </c>
      <c r="B196" s="35" t="s">
        <v>22</v>
      </c>
      <c r="C196" s="78">
        <f>SUM(C197+C198)</f>
        <v>0</v>
      </c>
      <c r="D196" s="78">
        <f>SUM(D197+D198)</f>
        <v>0</v>
      </c>
    </row>
    <row r="197" spans="1:4" ht="12.75" hidden="1">
      <c r="A197" s="71" t="s">
        <v>118</v>
      </c>
      <c r="B197" s="36" t="s">
        <v>23</v>
      </c>
      <c r="C197" s="29">
        <v>0</v>
      </c>
      <c r="D197" s="12">
        <v>0</v>
      </c>
    </row>
    <row r="198" spans="1:4" ht="12.75" hidden="1">
      <c r="A198" s="71" t="s">
        <v>119</v>
      </c>
      <c r="B198" s="36" t="s">
        <v>24</v>
      </c>
      <c r="C198" s="29">
        <v>0</v>
      </c>
      <c r="D198" s="12">
        <v>0</v>
      </c>
    </row>
    <row r="199" spans="1:4" ht="15.75" customHeight="1">
      <c r="A199" s="73" t="s">
        <v>412</v>
      </c>
      <c r="B199" s="15" t="s">
        <v>413</v>
      </c>
      <c r="C199" s="31">
        <f>C201</f>
        <v>550</v>
      </c>
      <c r="D199" s="31">
        <f>D201</f>
        <v>176.8</v>
      </c>
    </row>
    <row r="200" spans="1:4" ht="26.25" customHeight="1">
      <c r="A200" s="73" t="s">
        <v>414</v>
      </c>
      <c r="B200" s="15" t="s">
        <v>415</v>
      </c>
      <c r="C200" s="31">
        <f aca="true" t="shared" si="12" ref="C200:D203">SUM(C201)</f>
        <v>550</v>
      </c>
      <c r="D200" s="31">
        <f t="shared" si="12"/>
        <v>176.8</v>
      </c>
    </row>
    <row r="201" spans="1:4" ht="58.5" customHeight="1">
      <c r="A201" s="73" t="s">
        <v>416</v>
      </c>
      <c r="B201" s="37" t="s">
        <v>420</v>
      </c>
      <c r="C201" s="31">
        <f t="shared" si="12"/>
        <v>550</v>
      </c>
      <c r="D201" s="31">
        <f t="shared" si="12"/>
        <v>176.8</v>
      </c>
    </row>
    <row r="202" spans="1:4" ht="26.25" customHeight="1">
      <c r="A202" s="73" t="s">
        <v>417</v>
      </c>
      <c r="B202" s="17" t="s">
        <v>227</v>
      </c>
      <c r="C202" s="31">
        <f t="shared" si="12"/>
        <v>550</v>
      </c>
      <c r="D202" s="31">
        <f t="shared" si="12"/>
        <v>176.8</v>
      </c>
    </row>
    <row r="203" spans="1:4" ht="30.75" customHeight="1">
      <c r="A203" s="76" t="s">
        <v>418</v>
      </c>
      <c r="B203" s="77" t="s">
        <v>170</v>
      </c>
      <c r="C203" s="78">
        <f t="shared" si="12"/>
        <v>550</v>
      </c>
      <c r="D203" s="78">
        <f t="shared" si="12"/>
        <v>176.8</v>
      </c>
    </row>
    <row r="204" spans="1:4" ht="30.75" customHeight="1">
      <c r="A204" s="71" t="s">
        <v>419</v>
      </c>
      <c r="B204" s="16" t="s">
        <v>260</v>
      </c>
      <c r="C204" s="29">
        <v>550</v>
      </c>
      <c r="D204" s="29">
        <v>176.8</v>
      </c>
    </row>
    <row r="205" spans="1:4" ht="15.75" customHeight="1">
      <c r="A205" s="73" t="s">
        <v>120</v>
      </c>
      <c r="B205" s="15" t="s">
        <v>28</v>
      </c>
      <c r="C205" s="31">
        <f>C206+C211</f>
        <v>3190.4</v>
      </c>
      <c r="D205" s="31">
        <f>D206+D211</f>
        <v>1318.8</v>
      </c>
    </row>
    <row r="206" spans="1:4" ht="26.25" customHeight="1">
      <c r="A206" s="73" t="s">
        <v>121</v>
      </c>
      <c r="B206" s="15" t="s">
        <v>140</v>
      </c>
      <c r="C206" s="31">
        <f aca="true" t="shared" si="13" ref="C206:D209">SUM(C207)</f>
        <v>100</v>
      </c>
      <c r="D206" s="31">
        <f t="shared" si="13"/>
        <v>92.5</v>
      </c>
    </row>
    <row r="207" spans="1:4" ht="96" customHeight="1">
      <c r="A207" s="73" t="s">
        <v>329</v>
      </c>
      <c r="B207" s="37" t="s">
        <v>206</v>
      </c>
      <c r="C207" s="31">
        <f t="shared" si="13"/>
        <v>100</v>
      </c>
      <c r="D207" s="31">
        <f t="shared" si="13"/>
        <v>92.5</v>
      </c>
    </row>
    <row r="208" spans="1:4" ht="26.25" customHeight="1">
      <c r="A208" s="73" t="s">
        <v>330</v>
      </c>
      <c r="B208" s="17" t="s">
        <v>227</v>
      </c>
      <c r="C208" s="31">
        <f t="shared" si="13"/>
        <v>100</v>
      </c>
      <c r="D208" s="31">
        <f t="shared" si="13"/>
        <v>92.5</v>
      </c>
    </row>
    <row r="209" spans="1:4" ht="30.75" customHeight="1">
      <c r="A209" s="76" t="s">
        <v>331</v>
      </c>
      <c r="B209" s="77" t="s">
        <v>170</v>
      </c>
      <c r="C209" s="78">
        <f t="shared" si="13"/>
        <v>100</v>
      </c>
      <c r="D209" s="78">
        <f t="shared" si="13"/>
        <v>92.5</v>
      </c>
    </row>
    <row r="210" spans="1:4" ht="30.75" customHeight="1">
      <c r="A210" s="71" t="s">
        <v>332</v>
      </c>
      <c r="B210" s="16" t="s">
        <v>260</v>
      </c>
      <c r="C210" s="29">
        <v>100</v>
      </c>
      <c r="D210" s="29">
        <v>92.5</v>
      </c>
    </row>
    <row r="211" spans="1:4" ht="17.25" customHeight="1">
      <c r="A211" s="73" t="s">
        <v>388</v>
      </c>
      <c r="B211" s="15" t="s">
        <v>389</v>
      </c>
      <c r="C211" s="31">
        <f>SUM(C212+C216+C220+C224+C228)</f>
        <v>3090.4</v>
      </c>
      <c r="D211" s="31">
        <f>SUM(D212+D216+D220+D224+D228)</f>
        <v>1226.3</v>
      </c>
    </row>
    <row r="212" spans="1:4" ht="27.75" customHeight="1">
      <c r="A212" s="73" t="s">
        <v>421</v>
      </c>
      <c r="B212" s="30" t="s">
        <v>199</v>
      </c>
      <c r="C212" s="31">
        <f aca="true" t="shared" si="14" ref="C212:D214">C213</f>
        <v>1191.6</v>
      </c>
      <c r="D212" s="31">
        <f t="shared" si="14"/>
        <v>629.3</v>
      </c>
    </row>
    <row r="213" spans="1:4" ht="27" customHeight="1">
      <c r="A213" s="74" t="s">
        <v>422</v>
      </c>
      <c r="B213" s="17" t="s">
        <v>227</v>
      </c>
      <c r="C213" s="47">
        <f t="shared" si="14"/>
        <v>1191.6</v>
      </c>
      <c r="D213" s="47">
        <f t="shared" si="14"/>
        <v>629.3</v>
      </c>
    </row>
    <row r="214" spans="1:4" ht="29.25" customHeight="1">
      <c r="A214" s="76" t="s">
        <v>423</v>
      </c>
      <c r="B214" s="77" t="s">
        <v>170</v>
      </c>
      <c r="C214" s="82">
        <f t="shared" si="14"/>
        <v>1191.6</v>
      </c>
      <c r="D214" s="82">
        <f t="shared" si="14"/>
        <v>629.3</v>
      </c>
    </row>
    <row r="215" spans="1:4" ht="27.75" customHeight="1">
      <c r="A215" s="71" t="s">
        <v>424</v>
      </c>
      <c r="B215" s="16" t="s">
        <v>260</v>
      </c>
      <c r="C215" s="29">
        <v>1191.6</v>
      </c>
      <c r="D215" s="12">
        <v>629.3</v>
      </c>
    </row>
    <row r="216" spans="1:4" ht="41.25" customHeight="1">
      <c r="A216" s="73" t="s">
        <v>390</v>
      </c>
      <c r="B216" s="17" t="s">
        <v>200</v>
      </c>
      <c r="C216" s="31">
        <f aca="true" t="shared" si="15" ref="C216:D218">SUM(C217)</f>
        <v>1347</v>
      </c>
      <c r="D216" s="31">
        <f t="shared" si="15"/>
        <v>597</v>
      </c>
    </row>
    <row r="217" spans="1:4" ht="27.75" customHeight="1">
      <c r="A217" s="73" t="s">
        <v>391</v>
      </c>
      <c r="B217" s="17" t="s">
        <v>227</v>
      </c>
      <c r="C217" s="31">
        <f>SUM(C218)</f>
        <v>1347</v>
      </c>
      <c r="D217" s="31">
        <f>SUM(D218)</f>
        <v>597</v>
      </c>
    </row>
    <row r="218" spans="1:4" ht="27" customHeight="1">
      <c r="A218" s="76" t="s">
        <v>392</v>
      </c>
      <c r="B218" s="77" t="s">
        <v>170</v>
      </c>
      <c r="C218" s="78">
        <f t="shared" si="15"/>
        <v>1347</v>
      </c>
      <c r="D218" s="78">
        <f t="shared" si="15"/>
        <v>597</v>
      </c>
    </row>
    <row r="219" spans="1:4" ht="27" customHeight="1">
      <c r="A219" s="71" t="s">
        <v>393</v>
      </c>
      <c r="B219" s="16" t="s">
        <v>260</v>
      </c>
      <c r="C219" s="18">
        <v>1347</v>
      </c>
      <c r="D219" s="21">
        <v>597</v>
      </c>
    </row>
    <row r="220" spans="1:4" ht="53.25" customHeight="1">
      <c r="A220" s="73" t="s">
        <v>394</v>
      </c>
      <c r="B220" s="17" t="s">
        <v>201</v>
      </c>
      <c r="C220" s="31">
        <f aca="true" t="shared" si="16" ref="C220:D222">SUM(C221)</f>
        <v>131.4</v>
      </c>
      <c r="D220" s="31">
        <f t="shared" si="16"/>
        <v>0</v>
      </c>
    </row>
    <row r="221" spans="1:4" ht="27.75" customHeight="1">
      <c r="A221" s="73" t="s">
        <v>395</v>
      </c>
      <c r="B221" s="17" t="s">
        <v>227</v>
      </c>
      <c r="C221" s="31">
        <f>SUM(C222)</f>
        <v>131.4</v>
      </c>
      <c r="D221" s="31">
        <f>SUM(D222)</f>
        <v>0</v>
      </c>
    </row>
    <row r="222" spans="1:4" ht="27.75" customHeight="1">
      <c r="A222" s="76" t="s">
        <v>396</v>
      </c>
      <c r="B222" s="77" t="s">
        <v>170</v>
      </c>
      <c r="C222" s="78">
        <f t="shared" si="16"/>
        <v>131.4</v>
      </c>
      <c r="D222" s="78">
        <f t="shared" si="16"/>
        <v>0</v>
      </c>
    </row>
    <row r="223" spans="1:4" ht="27.75" customHeight="1">
      <c r="A223" s="71" t="s">
        <v>397</v>
      </c>
      <c r="B223" s="16" t="s">
        <v>260</v>
      </c>
      <c r="C223" s="18">
        <v>131.4</v>
      </c>
      <c r="D223" s="21">
        <v>0</v>
      </c>
    </row>
    <row r="224" spans="1:4" ht="67.5" customHeight="1">
      <c r="A224" s="73" t="s">
        <v>403</v>
      </c>
      <c r="B224" s="17" t="s">
        <v>202</v>
      </c>
      <c r="C224" s="31">
        <f aca="true" t="shared" si="17" ref="C224:D226">SUM(C225)</f>
        <v>197.1</v>
      </c>
      <c r="D224" s="31">
        <f t="shared" si="17"/>
        <v>0</v>
      </c>
    </row>
    <row r="225" spans="1:4" ht="28.5" customHeight="1">
      <c r="A225" s="73" t="s">
        <v>404</v>
      </c>
      <c r="B225" s="17" t="s">
        <v>227</v>
      </c>
      <c r="C225" s="31">
        <f>SUM(C226)</f>
        <v>197.1</v>
      </c>
      <c r="D225" s="31">
        <f>SUM(D226)</f>
        <v>0</v>
      </c>
    </row>
    <row r="226" spans="1:4" ht="28.5" customHeight="1">
      <c r="A226" s="76" t="s">
        <v>405</v>
      </c>
      <c r="B226" s="77" t="s">
        <v>170</v>
      </c>
      <c r="C226" s="78">
        <f t="shared" si="17"/>
        <v>197.1</v>
      </c>
      <c r="D226" s="78">
        <f t="shared" si="17"/>
        <v>0</v>
      </c>
    </row>
    <row r="227" spans="1:4" ht="28.5" customHeight="1">
      <c r="A227" s="71" t="s">
        <v>406</v>
      </c>
      <c r="B227" s="16" t="s">
        <v>260</v>
      </c>
      <c r="C227" s="18">
        <v>197.1</v>
      </c>
      <c r="D227" s="21">
        <v>0</v>
      </c>
    </row>
    <row r="228" spans="1:4" ht="70.5" customHeight="1">
      <c r="A228" s="73" t="s">
        <v>398</v>
      </c>
      <c r="B228" s="17" t="s">
        <v>399</v>
      </c>
      <c r="C228" s="31">
        <f aca="true" t="shared" si="18" ref="C228:D230">SUM(C229)</f>
        <v>223.3</v>
      </c>
      <c r="D228" s="31">
        <f t="shared" si="18"/>
        <v>0</v>
      </c>
    </row>
    <row r="229" spans="1:4" ht="27.75" customHeight="1">
      <c r="A229" s="73" t="s">
        <v>400</v>
      </c>
      <c r="B229" s="17" t="s">
        <v>227</v>
      </c>
      <c r="C229" s="31">
        <f>SUM(C230)</f>
        <v>223.3</v>
      </c>
      <c r="D229" s="31">
        <f>SUM(D230)</f>
        <v>0</v>
      </c>
    </row>
    <row r="230" spans="1:4" ht="27.75" customHeight="1">
      <c r="A230" s="76" t="s">
        <v>401</v>
      </c>
      <c r="B230" s="77" t="s">
        <v>170</v>
      </c>
      <c r="C230" s="78">
        <f t="shared" si="18"/>
        <v>223.3</v>
      </c>
      <c r="D230" s="78">
        <f t="shared" si="18"/>
        <v>0</v>
      </c>
    </row>
    <row r="231" spans="1:4" ht="27.75" customHeight="1">
      <c r="A231" s="71" t="s">
        <v>402</v>
      </c>
      <c r="B231" s="16" t="s">
        <v>260</v>
      </c>
      <c r="C231" s="18">
        <v>223.3</v>
      </c>
      <c r="D231" s="21">
        <v>0</v>
      </c>
    </row>
    <row r="232" spans="1:4" ht="12.75">
      <c r="A232" s="86" t="s">
        <v>123</v>
      </c>
      <c r="B232" s="15" t="s">
        <v>122</v>
      </c>
      <c r="C232" s="31">
        <f aca="true" t="shared" si="19" ref="C232:D234">C233</f>
        <v>8734.9</v>
      </c>
      <c r="D232" s="31">
        <f t="shared" si="19"/>
        <v>4362</v>
      </c>
    </row>
    <row r="233" spans="1:4" ht="12.75">
      <c r="A233" s="86" t="s">
        <v>124</v>
      </c>
      <c r="B233" s="15" t="s">
        <v>12</v>
      </c>
      <c r="C233" s="31">
        <f>C234+C238+C242</f>
        <v>8734.9</v>
      </c>
      <c r="D233" s="31">
        <f>D234+D238+D242</f>
        <v>4362</v>
      </c>
    </row>
    <row r="234" spans="1:4" ht="40.5">
      <c r="A234" s="86" t="s">
        <v>333</v>
      </c>
      <c r="B234" s="37" t="s">
        <v>207</v>
      </c>
      <c r="C234" s="31">
        <f t="shared" si="19"/>
        <v>3154.8</v>
      </c>
      <c r="D234" s="31">
        <f t="shared" si="19"/>
        <v>2411.2</v>
      </c>
    </row>
    <row r="235" spans="1:4" ht="27.75" customHeight="1">
      <c r="A235" s="86" t="s">
        <v>334</v>
      </c>
      <c r="B235" s="17" t="s">
        <v>227</v>
      </c>
      <c r="C235" s="31">
        <f>C236</f>
        <v>3154.8</v>
      </c>
      <c r="D235" s="31">
        <f>D236</f>
        <v>2411.2</v>
      </c>
    </row>
    <row r="236" spans="1:4" ht="27.75" customHeight="1">
      <c r="A236" s="87" t="s">
        <v>335</v>
      </c>
      <c r="B236" s="77" t="s">
        <v>170</v>
      </c>
      <c r="C236" s="78">
        <f>C237</f>
        <v>3154.8</v>
      </c>
      <c r="D236" s="78">
        <f>D237</f>
        <v>2411.2</v>
      </c>
    </row>
    <row r="237" spans="1:4" ht="25.5">
      <c r="A237" s="85" t="s">
        <v>336</v>
      </c>
      <c r="B237" s="16" t="s">
        <v>260</v>
      </c>
      <c r="C237" s="18">
        <v>3154.8</v>
      </c>
      <c r="D237" s="21">
        <v>2411.2</v>
      </c>
    </row>
    <row r="238" spans="1:4" ht="26.25" customHeight="1">
      <c r="A238" s="73" t="s">
        <v>337</v>
      </c>
      <c r="B238" s="37" t="s">
        <v>179</v>
      </c>
      <c r="C238" s="31">
        <f aca="true" t="shared" si="20" ref="C238:D244">C239</f>
        <v>5343.5</v>
      </c>
      <c r="D238" s="31">
        <f t="shared" si="20"/>
        <v>1910.2</v>
      </c>
    </row>
    <row r="239" spans="1:4" ht="27" customHeight="1">
      <c r="A239" s="73" t="s">
        <v>338</v>
      </c>
      <c r="B239" s="17" t="s">
        <v>227</v>
      </c>
      <c r="C239" s="31">
        <f t="shared" si="20"/>
        <v>5343.5</v>
      </c>
      <c r="D239" s="31">
        <f t="shared" si="20"/>
        <v>1910.2</v>
      </c>
    </row>
    <row r="240" spans="1:4" ht="29.25" customHeight="1">
      <c r="A240" s="76" t="s">
        <v>339</v>
      </c>
      <c r="B240" s="77" t="s">
        <v>170</v>
      </c>
      <c r="C240" s="78">
        <f t="shared" si="20"/>
        <v>5343.5</v>
      </c>
      <c r="D240" s="78">
        <f t="shared" si="20"/>
        <v>1910.2</v>
      </c>
    </row>
    <row r="241" spans="1:4" ht="29.25" customHeight="1">
      <c r="A241" s="71" t="s">
        <v>340</v>
      </c>
      <c r="B241" s="16" t="s">
        <v>260</v>
      </c>
      <c r="C241" s="18">
        <v>5343.5</v>
      </c>
      <c r="D241" s="21">
        <v>1910.2</v>
      </c>
    </row>
    <row r="242" spans="1:4" ht="123" customHeight="1">
      <c r="A242" s="73" t="s">
        <v>425</v>
      </c>
      <c r="B242" s="37" t="s">
        <v>429</v>
      </c>
      <c r="C242" s="31">
        <f t="shared" si="20"/>
        <v>236.6</v>
      </c>
      <c r="D242" s="31">
        <f t="shared" si="20"/>
        <v>40.6</v>
      </c>
    </row>
    <row r="243" spans="1:4" ht="27" customHeight="1">
      <c r="A243" s="73" t="s">
        <v>426</v>
      </c>
      <c r="B243" s="17" t="s">
        <v>227</v>
      </c>
      <c r="C243" s="31">
        <f t="shared" si="20"/>
        <v>236.6</v>
      </c>
      <c r="D243" s="31">
        <f t="shared" si="20"/>
        <v>40.6</v>
      </c>
    </row>
    <row r="244" spans="1:4" ht="29.25" customHeight="1">
      <c r="A244" s="76" t="s">
        <v>427</v>
      </c>
      <c r="B244" s="77" t="s">
        <v>170</v>
      </c>
      <c r="C244" s="78">
        <f t="shared" si="20"/>
        <v>236.6</v>
      </c>
      <c r="D244" s="78">
        <f t="shared" si="20"/>
        <v>40.6</v>
      </c>
    </row>
    <row r="245" spans="1:4" ht="29.25" customHeight="1">
      <c r="A245" s="71" t="s">
        <v>428</v>
      </c>
      <c r="B245" s="16" t="s">
        <v>260</v>
      </c>
      <c r="C245" s="18">
        <v>236.6</v>
      </c>
      <c r="D245" s="21">
        <v>40.6</v>
      </c>
    </row>
    <row r="246" spans="1:4" ht="12.75">
      <c r="A246" s="86" t="s">
        <v>125</v>
      </c>
      <c r="B246" s="15" t="s">
        <v>29</v>
      </c>
      <c r="C246" s="31">
        <f>C247+C252</f>
        <v>12021</v>
      </c>
      <c r="D246" s="31">
        <f>D247+D252</f>
        <v>10495.099999999999</v>
      </c>
    </row>
    <row r="247" spans="1:4" ht="12.75">
      <c r="A247" s="86" t="s">
        <v>430</v>
      </c>
      <c r="B247" s="15" t="s">
        <v>431</v>
      </c>
      <c r="C247" s="31">
        <f aca="true" t="shared" si="21" ref="C247:D250">C248</f>
        <v>701.8</v>
      </c>
      <c r="D247" s="31">
        <f t="shared" si="21"/>
        <v>643.3</v>
      </c>
    </row>
    <row r="248" spans="1:4" ht="123.75">
      <c r="A248" s="86" t="s">
        <v>432</v>
      </c>
      <c r="B248" s="91" t="s">
        <v>208</v>
      </c>
      <c r="C248" s="31">
        <f t="shared" si="21"/>
        <v>701.8</v>
      </c>
      <c r="D248" s="31">
        <f t="shared" si="21"/>
        <v>643.3</v>
      </c>
    </row>
    <row r="249" spans="1:4" ht="12.75">
      <c r="A249" s="86" t="s">
        <v>433</v>
      </c>
      <c r="B249" s="15" t="s">
        <v>341</v>
      </c>
      <c r="C249" s="31">
        <f t="shared" si="21"/>
        <v>701.8</v>
      </c>
      <c r="D249" s="31">
        <f t="shared" si="21"/>
        <v>643.3</v>
      </c>
    </row>
    <row r="250" spans="1:4" ht="25.5">
      <c r="A250" s="87" t="s">
        <v>434</v>
      </c>
      <c r="B250" s="38" t="s">
        <v>175</v>
      </c>
      <c r="C250" s="29">
        <f t="shared" si="21"/>
        <v>701.8</v>
      </c>
      <c r="D250" s="29">
        <f t="shared" si="21"/>
        <v>643.3</v>
      </c>
    </row>
    <row r="251" spans="1:4" ht="12.75">
      <c r="A251" s="85" t="s">
        <v>435</v>
      </c>
      <c r="B251" s="20" t="s">
        <v>342</v>
      </c>
      <c r="C251" s="29">
        <v>701.8</v>
      </c>
      <c r="D251" s="22">
        <v>643.3</v>
      </c>
    </row>
    <row r="252" spans="1:4" ht="12.75">
      <c r="A252" s="86" t="s">
        <v>126</v>
      </c>
      <c r="B252" s="15" t="s">
        <v>41</v>
      </c>
      <c r="C252" s="31">
        <f>C253+C257</f>
        <v>11319.2</v>
      </c>
      <c r="D252" s="31">
        <f>D253+D257</f>
        <v>9851.8</v>
      </c>
    </row>
    <row r="253" spans="1:4" ht="69" customHeight="1">
      <c r="A253" s="86" t="s">
        <v>344</v>
      </c>
      <c r="B253" s="37" t="s">
        <v>343</v>
      </c>
      <c r="C253" s="31">
        <f aca="true" t="shared" si="22" ref="C253:D255">C254</f>
        <v>7412</v>
      </c>
      <c r="D253" s="31">
        <f t="shared" si="22"/>
        <v>6140.9</v>
      </c>
    </row>
    <row r="254" spans="1:4" ht="12.75">
      <c r="A254" s="86" t="s">
        <v>345</v>
      </c>
      <c r="B254" s="15" t="s">
        <v>341</v>
      </c>
      <c r="C254" s="31">
        <f t="shared" si="22"/>
        <v>7412</v>
      </c>
      <c r="D254" s="34">
        <f t="shared" si="22"/>
        <v>6140.9</v>
      </c>
    </row>
    <row r="255" spans="1:4" ht="25.5">
      <c r="A255" s="87" t="s">
        <v>346</v>
      </c>
      <c r="B255" s="38" t="s">
        <v>175</v>
      </c>
      <c r="C255" s="78">
        <f t="shared" si="22"/>
        <v>7412</v>
      </c>
      <c r="D255" s="83">
        <f t="shared" si="22"/>
        <v>6140.9</v>
      </c>
    </row>
    <row r="256" spans="1:4" ht="25.5">
      <c r="A256" s="85" t="s">
        <v>347</v>
      </c>
      <c r="B256" s="11" t="s">
        <v>348</v>
      </c>
      <c r="C256" s="18">
        <v>7412</v>
      </c>
      <c r="D256" s="33">
        <v>6140.9</v>
      </c>
    </row>
    <row r="257" spans="1:4" ht="54">
      <c r="A257" s="86" t="s">
        <v>349</v>
      </c>
      <c r="B257" s="37" t="s">
        <v>213</v>
      </c>
      <c r="C257" s="31">
        <f>C258</f>
        <v>3907.2</v>
      </c>
      <c r="D257" s="34">
        <f aca="true" t="shared" si="23" ref="C257:D259">D258</f>
        <v>3710.9</v>
      </c>
    </row>
    <row r="258" spans="1:4" ht="14.25" customHeight="1">
      <c r="A258" s="86" t="s">
        <v>350</v>
      </c>
      <c r="B258" s="15" t="s">
        <v>341</v>
      </c>
      <c r="C258" s="31">
        <f t="shared" si="23"/>
        <v>3907.2</v>
      </c>
      <c r="D258" s="34">
        <f t="shared" si="23"/>
        <v>3710.9</v>
      </c>
    </row>
    <row r="259" spans="1:4" ht="25.5">
      <c r="A259" s="87" t="s">
        <v>351</v>
      </c>
      <c r="B259" s="38" t="s">
        <v>209</v>
      </c>
      <c r="C259" s="78">
        <f t="shared" si="23"/>
        <v>3907.2</v>
      </c>
      <c r="D259" s="83">
        <f t="shared" si="23"/>
        <v>3710.9</v>
      </c>
    </row>
    <row r="260" spans="1:4" ht="25.5">
      <c r="A260" s="85" t="s">
        <v>352</v>
      </c>
      <c r="B260" s="11" t="s">
        <v>353</v>
      </c>
      <c r="C260" s="18">
        <v>3907.2</v>
      </c>
      <c r="D260" s="33">
        <v>3710.9</v>
      </c>
    </row>
    <row r="261" spans="1:4" ht="12.75">
      <c r="A261" s="86" t="s">
        <v>127</v>
      </c>
      <c r="B261" s="15" t="s">
        <v>129</v>
      </c>
      <c r="C261" s="31">
        <f aca="true" t="shared" si="24" ref="C261:D265">C262</f>
        <v>1608</v>
      </c>
      <c r="D261" s="34">
        <f t="shared" si="24"/>
        <v>890.3</v>
      </c>
    </row>
    <row r="262" spans="1:4" ht="12.75">
      <c r="A262" s="86" t="s">
        <v>128</v>
      </c>
      <c r="B262" s="15" t="s">
        <v>75</v>
      </c>
      <c r="C262" s="31">
        <f t="shared" si="24"/>
        <v>1608</v>
      </c>
      <c r="D262" s="34">
        <f t="shared" si="24"/>
        <v>890.3</v>
      </c>
    </row>
    <row r="263" spans="1:4" ht="94.5">
      <c r="A263" s="86" t="s">
        <v>354</v>
      </c>
      <c r="B263" s="37" t="s">
        <v>407</v>
      </c>
      <c r="C263" s="31">
        <f t="shared" si="24"/>
        <v>1608</v>
      </c>
      <c r="D263" s="34">
        <f t="shared" si="24"/>
        <v>890.3</v>
      </c>
    </row>
    <row r="264" spans="1:4" ht="29.25" customHeight="1">
      <c r="A264" s="86" t="s">
        <v>355</v>
      </c>
      <c r="B264" s="17" t="s">
        <v>227</v>
      </c>
      <c r="C264" s="31">
        <f>C265</f>
        <v>1608</v>
      </c>
      <c r="D264" s="31">
        <f>D265</f>
        <v>890.3</v>
      </c>
    </row>
    <row r="265" spans="1:4" ht="30" customHeight="1">
      <c r="A265" s="87" t="s">
        <v>356</v>
      </c>
      <c r="B265" s="77" t="s">
        <v>170</v>
      </c>
      <c r="C265" s="78">
        <f t="shared" si="24"/>
        <v>1608</v>
      </c>
      <c r="D265" s="83">
        <f t="shared" si="24"/>
        <v>890.3</v>
      </c>
    </row>
    <row r="266" spans="1:4" ht="25.5">
      <c r="A266" s="85" t="s">
        <v>357</v>
      </c>
      <c r="B266" s="16" t="s">
        <v>260</v>
      </c>
      <c r="C266" s="18">
        <v>1608</v>
      </c>
      <c r="D266" s="33">
        <v>890.3</v>
      </c>
    </row>
    <row r="267" spans="1:4" ht="12.75">
      <c r="A267" s="86" t="s">
        <v>130</v>
      </c>
      <c r="B267" s="15" t="s">
        <v>76</v>
      </c>
      <c r="C267" s="31">
        <f>SUM(C268)</f>
        <v>2532.5</v>
      </c>
      <c r="D267" s="31">
        <f>SUM(D268)</f>
        <v>2363.6</v>
      </c>
    </row>
    <row r="268" spans="1:4" ht="12.75">
      <c r="A268" s="86" t="s">
        <v>131</v>
      </c>
      <c r="B268" s="15" t="s">
        <v>40</v>
      </c>
      <c r="C268" s="31">
        <f aca="true" t="shared" si="25" ref="C268:D270">C269</f>
        <v>2532.5</v>
      </c>
      <c r="D268" s="31">
        <f t="shared" si="25"/>
        <v>2363.6</v>
      </c>
    </row>
    <row r="269" spans="1:4" ht="94.5" customHeight="1">
      <c r="A269" s="86" t="s">
        <v>358</v>
      </c>
      <c r="B269" s="91" t="s">
        <v>210</v>
      </c>
      <c r="C269" s="31">
        <f t="shared" si="25"/>
        <v>2532.5</v>
      </c>
      <c r="D269" s="31">
        <f t="shared" si="25"/>
        <v>2363.6</v>
      </c>
    </row>
    <row r="270" spans="1:4" ht="27.75" customHeight="1">
      <c r="A270" s="86" t="s">
        <v>359</v>
      </c>
      <c r="B270" s="17" t="s">
        <v>227</v>
      </c>
      <c r="C270" s="31">
        <f t="shared" si="25"/>
        <v>2532.5</v>
      </c>
      <c r="D270" s="31">
        <f t="shared" si="25"/>
        <v>2363.6</v>
      </c>
    </row>
    <row r="271" spans="1:4" ht="27.75" customHeight="1">
      <c r="A271" s="87" t="s">
        <v>360</v>
      </c>
      <c r="B271" s="77" t="s">
        <v>170</v>
      </c>
      <c r="C271" s="78">
        <f>SUM(C272)</f>
        <v>2532.5</v>
      </c>
      <c r="D271" s="78">
        <f>SUM(D272)</f>
        <v>2363.6</v>
      </c>
    </row>
    <row r="272" spans="1:4" ht="25.5">
      <c r="A272" s="85" t="s">
        <v>361</v>
      </c>
      <c r="B272" s="16" t="s">
        <v>260</v>
      </c>
      <c r="C272" s="29">
        <v>2532.5</v>
      </c>
      <c r="D272" s="29">
        <v>2363.6</v>
      </c>
    </row>
    <row r="273" spans="1:4" ht="16.5" customHeight="1">
      <c r="A273" s="32"/>
      <c r="B273" s="43" t="s">
        <v>42</v>
      </c>
      <c r="C273" s="25">
        <f>C62+C96+C106</f>
        <v>137861.4</v>
      </c>
      <c r="D273" s="25">
        <f>D62+D96+D106</f>
        <v>108279.6</v>
      </c>
    </row>
    <row r="276" spans="1:4" ht="12" customHeight="1">
      <c r="A276" s="97"/>
      <c r="B276" s="97"/>
      <c r="C276" s="98"/>
      <c r="D276" s="98"/>
    </row>
    <row r="277" spans="1:4" ht="12" customHeight="1">
      <c r="A277" s="9"/>
      <c r="B277" s="9"/>
      <c r="C277" s="9"/>
      <c r="D277" s="9"/>
    </row>
    <row r="278" spans="1:4" ht="12" customHeight="1">
      <c r="A278" s="97"/>
      <c r="B278" s="97"/>
      <c r="C278" s="98"/>
      <c r="D278" s="98"/>
    </row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sheetProtection/>
  <mergeCells count="10">
    <mergeCell ref="A61:D61"/>
    <mergeCell ref="A3:D3"/>
    <mergeCell ref="A1:D1"/>
    <mergeCell ref="A4:D4"/>
    <mergeCell ref="A2:D2"/>
    <mergeCell ref="A278:B278"/>
    <mergeCell ref="C278:D278"/>
    <mergeCell ref="A6:D6"/>
    <mergeCell ref="A276:B276"/>
    <mergeCell ref="C276:D27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101" t="s">
        <v>79</v>
      </c>
      <c r="B1" s="102"/>
      <c r="C1" s="102"/>
      <c r="D1" s="103"/>
    </row>
    <row r="2" spans="1:4" ht="15" customHeight="1">
      <c r="A2" s="101" t="s">
        <v>51</v>
      </c>
      <c r="B2" s="102"/>
      <c r="C2" s="102"/>
      <c r="D2" s="103"/>
    </row>
    <row r="3" spans="1:4" ht="15" customHeight="1">
      <c r="A3" s="101" t="s">
        <v>439</v>
      </c>
      <c r="B3" s="102"/>
      <c r="C3" s="102"/>
      <c r="D3" s="103"/>
    </row>
    <row r="4" spans="1:5" ht="17.25" customHeight="1">
      <c r="A4" s="104" t="s">
        <v>80</v>
      </c>
      <c r="B4" s="105"/>
      <c r="C4" s="105"/>
      <c r="D4" s="105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4846</v>
      </c>
      <c r="D6" s="67">
        <f>SUM(D7)</f>
        <v>-18163.699999999983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4846</v>
      </c>
      <c r="D7" s="67">
        <f>SUM(D16)</f>
        <v>-18163.699999999983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133015.4</v>
      </c>
      <c r="D8" s="67">
        <f t="shared" si="0"/>
        <v>126443.29999999999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133015.4</v>
      </c>
      <c r="D9" s="69">
        <f t="shared" si="0"/>
        <v>126443.29999999999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133015.4</v>
      </c>
      <c r="D10" s="69">
        <f t="shared" si="0"/>
        <v>126443.29999999999</v>
      </c>
      <c r="F10" s="58"/>
    </row>
    <row r="11" spans="1:6" ht="54" customHeight="1">
      <c r="A11" s="68" t="s">
        <v>92</v>
      </c>
      <c r="B11" s="14" t="s">
        <v>408</v>
      </c>
      <c r="C11" s="69">
        <f>SUM(отчет!C60)</f>
        <v>133015.4</v>
      </c>
      <c r="D11" s="69">
        <f>SUM(отчет!D60)</f>
        <v>126443.29999999999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137861.4</v>
      </c>
      <c r="D12" s="67">
        <f t="shared" si="1"/>
        <v>108279.6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137861.4</v>
      </c>
      <c r="D13" s="69">
        <f t="shared" si="1"/>
        <v>108279.6</v>
      </c>
    </row>
    <row r="14" spans="1:4" ht="33" customHeight="1">
      <c r="A14" s="68" t="s">
        <v>97</v>
      </c>
      <c r="B14" s="14" t="s">
        <v>98</v>
      </c>
      <c r="C14" s="69">
        <f t="shared" si="1"/>
        <v>137861.4</v>
      </c>
      <c r="D14" s="69">
        <f t="shared" si="1"/>
        <v>108279.6</v>
      </c>
    </row>
    <row r="15" spans="1:4" ht="52.5" customHeight="1">
      <c r="A15" s="68" t="s">
        <v>99</v>
      </c>
      <c r="B15" s="14" t="s">
        <v>409</v>
      </c>
      <c r="C15" s="69">
        <f>SUM(отчет!C273)</f>
        <v>137861.4</v>
      </c>
      <c r="D15" s="69">
        <f>SUM(отчет!D273)</f>
        <v>108279.6</v>
      </c>
    </row>
    <row r="16" spans="1:4" ht="19.5" customHeight="1">
      <c r="A16" s="100" t="s">
        <v>100</v>
      </c>
      <c r="B16" s="100"/>
      <c r="C16" s="67">
        <f>SUM(C12-C8)</f>
        <v>4846</v>
      </c>
      <c r="D16" s="67">
        <f>SUM(D12-D8)</f>
        <v>-18163.699999999983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9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2018-04-23T11:49:24Z</cp:lastPrinted>
  <dcterms:created xsi:type="dcterms:W3CDTF">1996-10-08T23:32:33Z</dcterms:created>
  <dcterms:modified xsi:type="dcterms:W3CDTF">2018-12-03T13:11:27Z</dcterms:modified>
  <cp:category/>
  <cp:version/>
  <cp:contentType/>
  <cp:contentStatus/>
</cp:coreProperties>
</file>