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75" windowWidth="9720" windowHeight="7320" activeTab="4"/>
  </bookViews>
  <sheets>
    <sheet name="доходы" sheetId="1" r:id="rId1"/>
    <sheet name="ведомственная" sheetId="2" r:id="rId2"/>
    <sheet name="расходы" sheetId="3" r:id="rId3"/>
    <sheet name="расходы подр." sheetId="4" r:id="rId4"/>
    <sheet name="источники" sheetId="5" r:id="rId5"/>
  </sheets>
  <definedNames/>
  <calcPr fullCalcOnLoad="1"/>
</workbook>
</file>

<file path=xl/sharedStrings.xml><?xml version="1.0" encoding="utf-8"?>
<sst xmlns="http://schemas.openxmlformats.org/spreadsheetml/2006/main" count="1946" uniqueCount="447">
  <si>
    <t>Сумма</t>
  </si>
  <si>
    <t>939</t>
  </si>
  <si>
    <t>Приложение 1</t>
  </si>
  <si>
    <t xml:space="preserve">                                                                                                                           (тыс.руб.)</t>
  </si>
  <si>
    <t xml:space="preserve">Наименование </t>
  </si>
  <si>
    <t>Код ГРБС</t>
  </si>
  <si>
    <t>I.</t>
  </si>
  <si>
    <t xml:space="preserve">МУНИЦИПАЛЬНЫЙ СОВЕТ МО </t>
  </si>
  <si>
    <t>ОБЩЕГОСУДАРСТВЕННЫЕ ВОПРОСЫ</t>
  </si>
  <si>
    <t>945</t>
  </si>
  <si>
    <t>0100</t>
  </si>
  <si>
    <t>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</si>
  <si>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</si>
  <si>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</si>
  <si>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</t>
  </si>
  <si>
    <t>1.1.1.</t>
  </si>
  <si>
    <t>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</si>
  <si>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</si>
  <si>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</si>
  <si>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2.1.</t>
  </si>
  <si>
    <t>2.1.1.</t>
  </si>
  <si>
    <t>2.2.</t>
  </si>
  <si>
    <t>II.</t>
  </si>
  <si>
    <t>ИЗБИРАТЕЛЬНАЯ КОМИССИЯ МО</t>
  </si>
  <si>
    <t>981</t>
  </si>
  <si>
    <t>Обеспечение проведения выборов и референдумов</t>
  </si>
  <si>
    <t>0107</t>
  </si>
  <si>
    <t xml:space="preserve">МЕСТНАЯ АДМИНИСТРАЦИЯ МО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</si>
  <si>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</si>
  <si>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</si>
  <si>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1.2.</t>
  </si>
  <si>
    <t>1.2.1.</t>
  </si>
  <si>
    <t xml:space="preserve">Резервные фонды </t>
  </si>
  <si>
    <t>0111</t>
  </si>
  <si>
    <t>3.</t>
  </si>
  <si>
    <t>Другие общегосударственные вопросы</t>
  </si>
  <si>
    <t>0113</t>
  </si>
  <si>
    <t>3.1.</t>
  </si>
  <si>
    <t>Формирование архивных фондов органов местного  самоуправления, муниципальных предприятий и учреждений</t>
  </si>
  <si>
    <t>3.1.1.</t>
  </si>
  <si>
    <t>3.2.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</si>
  <si>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</si>
  <si>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3.2.1.</t>
  </si>
  <si>
    <t>3.3.</t>
  </si>
  <si>
    <t>3.3.1.</t>
  </si>
  <si>
    <t>III.</t>
  </si>
  <si>
    <t>НАЦИОНАЛЬНАЯ БЕЗОПАСНОСТЬ И ПРАВООХРАНИТЕЛЬНАЯ ДЕЯТЕЛЬНОСТЬ</t>
  </si>
  <si>
    <t>0300</t>
  </si>
  <si>
    <t>Защита населения и территорий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</si>
  <si>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</si>
  <si>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</si>
  <si>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</si>
  <si>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Общеэкономические вопросы</t>
  </si>
  <si>
    <t>0401</t>
  </si>
  <si>
    <t>Содержание муниципальной информационной службы</t>
  </si>
  <si>
    <t>ЖИЛИЩНО-КОММУНАЛЬНОЕ ХОЗЯЙСТВО</t>
  </si>
  <si>
    <t>0500</t>
  </si>
  <si>
    <t>Благоустройство</t>
  </si>
  <si>
    <t>0503</t>
  </si>
  <si>
    <t>1.1.2.</t>
  </si>
  <si>
    <t>1.3.</t>
  </si>
  <si>
    <t>1.3.1.</t>
  </si>
  <si>
    <t>2.2.1.</t>
  </si>
  <si>
    <t>Озеленение территорий муниципального образования</t>
  </si>
  <si>
    <t>4.</t>
  </si>
  <si>
    <t>4.1.</t>
  </si>
  <si>
    <t>4.1.1.</t>
  </si>
  <si>
    <t>V.</t>
  </si>
  <si>
    <t>ОБРАЗОВАНИЕ</t>
  </si>
  <si>
    <t>0700</t>
  </si>
  <si>
    <t>Молодежная политика и оздоровление детей</t>
  </si>
  <si>
    <t>0707</t>
  </si>
  <si>
    <t>Проведение мероприятий по военно-патриотическому воспитанию молодежи на территории  муниципального образования</t>
  </si>
  <si>
    <t>VII.</t>
  </si>
  <si>
    <t>0800</t>
  </si>
  <si>
    <t>Культура</t>
  </si>
  <si>
    <t>0801</t>
  </si>
  <si>
    <t>СОЦИАЛЬНАЯ ПОЛИТИКА</t>
  </si>
  <si>
    <t>1000</t>
  </si>
  <si>
    <t>Охрана семьи и детства</t>
  </si>
  <si>
    <t>1004</t>
  </si>
  <si>
    <t>IX.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</si>
  <si>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</si>
  <si>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</si>
  <si>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</si>
  <si>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</si>
  <si>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</si>
  <si>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</si>
  <si>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</si>
  <si>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</si>
  <si>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ИТОГО РАСХОДОВ:</t>
  </si>
  <si>
    <t>внутригородского муниципального образования Санкт-Петербурга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</si>
  <si>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</si>
  <si>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Опубликование муниципальных правовых актов, иной информации в средствах массовой информации</t>
  </si>
  <si>
    <t>Благоустройство придомовых территорий и дворовых территорий</t>
  </si>
  <si>
    <t>Благоустройство территории муниципального образования, связанное с обеспечением санитарного благополучия населения</t>
  </si>
  <si>
    <t>240</t>
  </si>
  <si>
    <t>Уплата налогов, сборов и иных платежей</t>
  </si>
  <si>
    <t>850</t>
  </si>
  <si>
    <t>870</t>
  </si>
  <si>
    <t>Резервные средства</t>
  </si>
  <si>
    <t>630</t>
  </si>
  <si>
    <t>Формирование и размещение муниципального заказа</t>
  </si>
  <si>
    <t>Социальное обесеечение населения</t>
  </si>
  <si>
    <t>1003</t>
  </si>
  <si>
    <t>Целевая программа по участию в реализации мер по профилактике дорожно-транспортного травматизма на территории муниципального образования</t>
  </si>
  <si>
    <t>Прочие мероприятия в области благоустройства</t>
  </si>
  <si>
    <t>Профессиональная подготовка, переподготовка и повышение квалификации</t>
  </si>
  <si>
    <t>0705</t>
  </si>
  <si>
    <t>2.2.2.</t>
  </si>
  <si>
    <t>2.2.3.</t>
  </si>
  <si>
    <t>2.2.3.1.</t>
  </si>
  <si>
    <t>1.2.2.</t>
  </si>
  <si>
    <t>1.2.3.</t>
  </si>
  <si>
    <t>1.2.3.1.</t>
  </si>
  <si>
    <t>3.4.</t>
  </si>
  <si>
    <t>3.4.1.</t>
  </si>
  <si>
    <t>3.5.</t>
  </si>
  <si>
    <t>3.5.1.</t>
  </si>
  <si>
    <t>3.6.</t>
  </si>
  <si>
    <t>3.6.1.</t>
  </si>
  <si>
    <t>КУЛЬТУРА, КИНЕМАТОГРАФИЯ</t>
  </si>
  <si>
    <t>3.4.1.1.</t>
  </si>
  <si>
    <t>Субсидии некоммерческим организациям (за исключением государственных (муниципальных) учреждений)</t>
  </si>
  <si>
    <t>120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</si>
  <si>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</si>
  <si>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</si>
  <si>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020 01 00</t>
  </si>
  <si>
    <t>092 01 00</t>
  </si>
  <si>
    <t>092 02 00</t>
  </si>
  <si>
    <t>Проведение муниципальных выборов</t>
  </si>
  <si>
    <t>431 01 00</t>
  </si>
  <si>
    <t>795 01 00</t>
  </si>
  <si>
    <t>Организация и проведение досуговых мероприятий для жителей муниципального образования</t>
  </si>
  <si>
    <t>310</t>
  </si>
  <si>
    <t>Публичные нормативные социальные выплаты гражданам</t>
  </si>
  <si>
    <t>457 03 00</t>
  </si>
  <si>
    <t>1.1.1.1.</t>
  </si>
  <si>
    <t>1.1.2.1.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</si>
  <si>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</si>
  <si>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</si>
  <si>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</si>
  <si>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</si>
  <si>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300</t>
  </si>
  <si>
    <t>Социальное обеспечение и иные выплаты населению</t>
  </si>
  <si>
    <t>2.1.1.1.</t>
  </si>
  <si>
    <t>2.2.1.1.</t>
  </si>
  <si>
    <t>2.2.2.1.</t>
  </si>
  <si>
    <t xml:space="preserve">0103 </t>
  </si>
  <si>
    <t>800</t>
  </si>
  <si>
    <t>Иные бюджетные ассигнования</t>
  </si>
  <si>
    <t>1.2.1.1.</t>
  </si>
  <si>
    <t>1.2.2.1.</t>
  </si>
  <si>
    <t>1.3.1.1.</t>
  </si>
  <si>
    <t>600</t>
  </si>
  <si>
    <t>Предоставление субсидий бюджетным, автономным учреждениям и иным некоммерческим организациям</t>
  </si>
  <si>
    <t>3.1.1.1.</t>
  </si>
  <si>
    <t>3.2.1.1.</t>
  </si>
  <si>
    <t>3.3.1.1.</t>
  </si>
  <si>
    <t>3.5.1.1.</t>
  </si>
  <si>
    <t>3.6.1.1.</t>
  </si>
  <si>
    <t>VI.</t>
  </si>
  <si>
    <t>IV.</t>
  </si>
  <si>
    <t>VIII.</t>
  </si>
  <si>
    <t>№ п/п</t>
  </si>
  <si>
    <t xml:space="preserve">Код раздела/подраздела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</si>
  <si>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целевой статьи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</si>
  <si>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вида расходов                                                                                                                                                                                                                                               </t>
  </si>
  <si>
    <t>3.1.2.</t>
  </si>
  <si>
    <t>3.1.2.1.</t>
  </si>
  <si>
    <t>3.2.2.</t>
  </si>
  <si>
    <t>3.2.2.1.</t>
  </si>
  <si>
    <t>3.2.3.</t>
  </si>
  <si>
    <t>3.2.3.1.</t>
  </si>
  <si>
    <t>4.1.1.1.</t>
  </si>
  <si>
    <t>5.</t>
  </si>
  <si>
    <t>5.1.</t>
  </si>
  <si>
    <t>5.1.1.</t>
  </si>
  <si>
    <t>5.1.1.1.</t>
  </si>
  <si>
    <t>4.1.2.</t>
  </si>
  <si>
    <t>4.1.2.1.</t>
  </si>
  <si>
    <t>5.2.</t>
  </si>
  <si>
    <t>5.2.1.</t>
  </si>
  <si>
    <t>5.2.1.1.</t>
  </si>
  <si>
    <t>5.3.</t>
  </si>
  <si>
    <t>5.3.1.</t>
  </si>
  <si>
    <t>5.3.1.1.</t>
  </si>
  <si>
    <t>5.4.</t>
  </si>
  <si>
    <t>5.4.1.</t>
  </si>
  <si>
    <t>5.4.1.1.</t>
  </si>
  <si>
    <t>5.5.</t>
  </si>
  <si>
    <t>5.5.1.</t>
  </si>
  <si>
    <t>5.5.1.1.</t>
  </si>
  <si>
    <t>5.6.</t>
  </si>
  <si>
    <t>5.6.1.</t>
  </si>
  <si>
    <t>5.6.1.1.</t>
  </si>
  <si>
    <t>5.7.</t>
  </si>
  <si>
    <t>5.7.1.</t>
  </si>
  <si>
    <t>5.7.1.1.</t>
  </si>
  <si>
    <t>Содержание Главы муниципального образования</t>
  </si>
  <si>
    <t xml:space="preserve"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 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</si>
  <si>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</si>
  <si>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</si>
  <si>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</si>
  <si>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Формирование резервного фонда местной администрации муниципального образования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</si>
  <si>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</si>
  <si>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</si>
  <si>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</si>
  <si>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Участие в реализации мер по профилактике дорожно-транспортного травматизма на территории муниципального образования</t>
  </si>
  <si>
    <t>Проведение работ по военно-патриотическому воспитанию граждан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</si>
  <si>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</si>
  <si>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</si>
  <si>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Временное трудоустройство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</si>
  <si>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</si>
  <si>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</si>
  <si>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</si>
  <si>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</si>
  <si>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</si>
  <si>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</si>
  <si>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1.4.</t>
  </si>
  <si>
    <t>1.4.1.</t>
  </si>
  <si>
    <t>1.4.1.1.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</si>
  <si>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</si>
  <si>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к пенсии в соответствии с законом Санкт-Петербурга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</si>
  <si>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</si>
  <si>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Социальные выплаты гражданам, кроме публичных нормативных социальных выплат</t>
  </si>
  <si>
    <t>320</t>
  </si>
  <si>
    <t>Приложение 2</t>
  </si>
  <si>
    <t>Приложение 3</t>
  </si>
  <si>
    <t>"О бюджете внутригородского муниципального образования Санкт-Петербурга                                                                                               муниципального округа СОСНОВАЯ ПОЛЯНА на 2016 год"</t>
  </si>
  <si>
    <t>Ведомственная структура расходов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2016 год</t>
  </si>
  <si>
    <t>00200 00011</t>
  </si>
  <si>
    <t>00200 00022</t>
  </si>
  <si>
    <t>00200 00021</t>
  </si>
  <si>
    <t>00200 00031</t>
  </si>
  <si>
    <t>00200 00032</t>
  </si>
  <si>
    <t>07000 00061</t>
  </si>
  <si>
    <t>09000 00071</t>
  </si>
  <si>
    <t>09200 00441</t>
  </si>
  <si>
    <t>33000 00471</t>
  </si>
  <si>
    <t>43100 00191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</si>
  <si>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</si>
  <si>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</si>
  <si>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</si>
  <si>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</si>
  <si>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</si>
  <si>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</si>
  <si>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</si>
  <si>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60000 00131</t>
  </si>
  <si>
    <t>60000 00141</t>
  </si>
  <si>
    <t>60000 00151</t>
  </si>
  <si>
    <t>60000 00161</t>
  </si>
  <si>
    <t>42800 00181</t>
  </si>
  <si>
    <t>44000 00201</t>
  </si>
  <si>
    <t>44000 00561</t>
  </si>
  <si>
    <t>50500 00231</t>
  </si>
  <si>
    <t>48700 00241</t>
  </si>
  <si>
    <t>45700 00251</t>
  </si>
  <si>
    <t>1.3.2.</t>
  </si>
  <si>
    <t>1.3.2.1.</t>
  </si>
  <si>
    <t>1.4.2.</t>
  </si>
  <si>
    <t>1.4.2.1.</t>
  </si>
  <si>
    <t>3.4.2.</t>
  </si>
  <si>
    <t>3.4.2.1.</t>
  </si>
  <si>
    <t>Распределение бюджетных ассигнований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по разделам и подразделам классификации расходов бюджетов на 2016 год</t>
  </si>
  <si>
    <t>Распределение бюджетных ассигнований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по разделам, подразделам, целевым статьям, группам и подгруппам видов расходов классификации расходов бюджетов                                                 на 2016 год</t>
  </si>
  <si>
    <t>09200 G0100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</si>
  <si>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</si>
  <si>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00200 G0850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</si>
  <si>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</si>
  <si>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51100 G0860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</si>
  <si>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</si>
  <si>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 G0870</t>
  </si>
  <si>
    <t xml:space="preserve"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 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</si>
  <si>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счет субвенций из бюджета Санкт-Петербурга</t>
  </si>
  <si>
    <t>"О внесении изменений в Решение Муниципального Совета</t>
  </si>
  <si>
    <t>муниципального округа СОСНОВАЯ ПОЛЯНА от 23.12.2015г. № 30</t>
  </si>
  <si>
    <t>Доходы бюджета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2016 год</t>
  </si>
  <si>
    <t>(тыс.руб.)</t>
  </si>
  <si>
    <t>Код</t>
  </si>
  <si>
    <t>Наименование   источника    доходов</t>
  </si>
  <si>
    <t>000</t>
  </si>
  <si>
    <t>(код источника доходов)</t>
  </si>
  <si>
    <t>Наименование источника доходов</t>
  </si>
  <si>
    <t>1 00 00000 00 0000 000</t>
  </si>
  <si>
    <t>НАЛОГОВЫЕ И НЕНАЛОГОВЫЕ ДОХОДЫ</t>
  </si>
  <si>
    <t>1 05 00000 00 0000 000</t>
  </si>
  <si>
    <t>НАЛОГИ НА СОВОКУПНЫЙ ДОХОД</t>
  </si>
  <si>
    <t>1 05 01000 00 0000 110</t>
  </si>
  <si>
    <t>Налог, взимаемый в  связи с применением упрощенной системы налогообложения</t>
  </si>
  <si>
    <t>182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</si>
  <si>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</si>
  <si>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</si>
  <si>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</si>
  <si>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</si>
  <si>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</si>
  <si>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</si>
  <si>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</si>
  <si>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</si>
  <si>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</si>
  <si>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Минимальный налог, зачисляемый в бюджеты субъектов Российской Федерации</t>
  </si>
  <si>
    <t>1 05 02000 02 0000 110</t>
  </si>
  <si>
    <t>Единый налог на вмененный доход для отдельных видов деятельности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</si>
  <si>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</si>
  <si>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</si>
  <si>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 до 1 января 2011 года)</t>
  </si>
  <si>
    <t>1 05 04000 02 0000 110</t>
  </si>
  <si>
    <t>Налог, взимаемый в связи с применением патентной системы налогообложения</t>
  </si>
  <si>
    <t>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</si>
  <si>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</si>
  <si>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1 06 00000 00 0000 000</t>
  </si>
  <si>
    <t>НАЛОГИ НА ИМУЩЕСТВО</t>
  </si>
  <si>
    <t>1 06 01000 00 0000 110</t>
  </si>
  <si>
    <t>Налог на имущество физических лиц</t>
  </si>
  <si>
    <t xml:space="preserve"> 1 06 01010 03 0000 110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</si>
  <si>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</si>
  <si>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</si>
  <si>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</si>
  <si>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</si>
  <si>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</si>
  <si>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 xml:space="preserve">182 </t>
  </si>
  <si>
    <t>1 09 04040 01 0000 110</t>
  </si>
  <si>
    <t>Налог с имущества, переходящего в порядке наследования или дарения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</si>
  <si>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</si>
  <si>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</si>
  <si>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</si>
  <si>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</si>
  <si>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1 13 01993 03 0000 130</t>
  </si>
  <si>
    <t>Прочие доходы от оказания платных услуг (работ) получателями средств бюджетов внутригородских муниципальных образований городов федерального значения Москвы и Санкт-Петербурга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</si>
  <si>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</si>
  <si>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</si>
  <si>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</si>
  <si>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</si>
  <si>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</si>
  <si>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</si>
  <si>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867</t>
  </si>
  <si>
    <t>1 13 02993 03 0100 130</t>
  </si>
  <si>
    <t>Средства, составляющие восстановительную стоимость зеленых насаждений внутриквартального озеленения,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</si>
  <si>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</si>
  <si>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</si>
  <si>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1 14 00000 00 0000 000</t>
  </si>
  <si>
    <t>ДОХОДЫ ОТ ПРОДАЖИ МАТЕРИАЛЬНЫХ И НЕМАТЕРИАЛЬНЫХ АКТИВОВ</t>
  </si>
  <si>
    <t>1 14  02000 00 0000 000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</si>
  <si>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</si>
  <si>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1 14 02030 03 0000 410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</si>
  <si>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</si>
  <si>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1 14 02033 03 0000 410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</si>
  <si>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</si>
  <si>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1 16 00000 00 0000 000</t>
  </si>
  <si>
    <t>ШТРАФЫ, САНКЦИИ, ВОЗМЕЩЕНИЕ УЩЕРБА</t>
  </si>
  <si>
    <t>1 16 32000 03 0000 140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</si>
  <si>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внутригородских муниципальных образования городов федерального значения Москвы и Санкт-Петербурга)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</si>
  <si>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</si>
  <si>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</si>
  <si>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1 16 90000 00 0000 140</t>
  </si>
  <si>
    <t>Прочие поступления от денежных взысканий (штрафов) и иных сумм в возмещение ущерба</t>
  </si>
  <si>
    <t>1 16 90030 03 0000 140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</si>
  <si>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</si>
  <si>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 xml:space="preserve">806                                   </t>
  </si>
  <si>
    <t>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</si>
  <si>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администартивных правонарушениях в Санкт-Петербурге"</t>
  </si>
  <si>
    <t>807</t>
  </si>
  <si>
    <t>853</t>
  </si>
  <si>
    <t>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</si>
  <si>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</si>
  <si>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</si>
  <si>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</si>
  <si>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</si>
  <si>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</si>
  <si>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</si>
  <si>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</si>
  <si>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1 17 05000 00 0000 180</t>
  </si>
  <si>
    <t>Прочие неналоговые доходы</t>
  </si>
  <si>
    <t>1 17 05030 03 0000 180</t>
  </si>
  <si>
    <t>Прочие неналоговые доходы бюджетов внутригородских муниципальных образований городов федерального значения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</si>
  <si>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</si>
  <si>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</si>
  <si>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</si>
  <si>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</si>
  <si>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</si>
  <si>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</si>
  <si>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</si>
  <si>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</si>
  <si>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2 02 01001 03 0000 151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</si>
  <si>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</si>
  <si>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2 02 02999 00 0000 151</t>
  </si>
  <si>
    <t>Прочие субсидии</t>
  </si>
  <si>
    <t>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</si>
  <si>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</si>
  <si>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2 02 03000 00 0000 151</t>
  </si>
  <si>
    <t>Субвенции бюджетам субъектов Российской Федерации и муниципальных образований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</si>
  <si>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</si>
  <si>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</si>
  <si>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2 02 03024 03 0000 151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</si>
  <si>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</si>
  <si>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2 02 03024 03 0100 151</t>
  </si>
  <si>
    <t>Субвенции бюджетам внутригородских муниципальных образований Санкт-Петербурга на выполнение отдельных государсвенных полномочий Санкт-Петербурга по организации и осуществлению деятельности по опеке и попечительству</t>
  </si>
  <si>
    <t>2 02 03024 03 0200 151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</si>
  <si>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</si>
  <si>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2 02 03027 00 0000 151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</si>
  <si>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</si>
  <si>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2 02 03027 03 0000 151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</si>
  <si>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</si>
  <si>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2 02 03027 03 0100 151</t>
  </si>
  <si>
    <t>Субвенции бюджетам внутригродских муниципальных образований Санкт-Петербурга на содержание ребенка в семье опекуна и приемной семье</t>
  </si>
  <si>
    <t>2 02 03027 03 0200 151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</si>
  <si>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</si>
  <si>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2 07 00000 00 0000 000</t>
  </si>
  <si>
    <t>ПРОЧИЕ БЕЗВОЗМЕЗДНЫЕ ПОСТУПЛЕНИЯ</t>
  </si>
  <si>
    <t>2 07 03000 03 0000 180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</si>
  <si>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</si>
  <si>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2 07 03020 03 0000 180</t>
  </si>
  <si>
    <t>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</si>
  <si>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</si>
  <si>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2 08 03000 03 0000 180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</si>
  <si>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</si>
  <si>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И Т О Г О  Д О Х О Д О В :</t>
  </si>
  <si>
    <t>824</t>
  </si>
  <si>
    <t>"О внесении изменений в Решение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23.12.2015г. № 30</t>
  </si>
  <si>
    <t>Приложение 4</t>
  </si>
  <si>
    <t>Приложение 5</t>
  </si>
  <si>
    <t>Источники внутреннего финансирования дефицита бюджета</t>
  </si>
  <si>
    <t>тыс. руб.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</si>
  <si>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</si>
  <si>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</si>
  <si>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</si>
  <si>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</si>
  <si>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</si>
  <si>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</si>
  <si>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</si>
  <si>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</si>
  <si>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</si>
  <si>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</si>
  <si>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</si>
  <si>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</si>
  <si>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</si>
  <si>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</si>
  <si>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</si>
  <si>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</si>
  <si>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</si>
  <si>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</si>
  <si>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</si>
  <si>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</si>
  <si>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Всего источников финансирования дефицита бюджета</t>
  </si>
  <si>
    <t>к Решению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06.10.2016г. № 40</t>
  </si>
  <si>
    <t>(с изменениями от 30.05.2016г. № 36)</t>
  </si>
  <si>
    <t>муниципального округа СОСНОВАЯ ПОЛЯНА на 2016 год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</si>
</sst>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(* #,##0.0_);_(* \(#,##0.0\);_(* &quot;-&quot;??_);_(@_)"/>
    <numFmt numFmtId="176" formatCode="_(* #,##0_);_(* \(#,##0\);_(* &quot;-&quot;??_);_(@_)"/>
    <numFmt numFmtId="177" formatCode="#,##0.0"/>
    <numFmt numFmtId="178" formatCode="0.000"/>
    <numFmt numFmtId="179" formatCode="0.0"/>
    <numFmt numFmtId="180" formatCode="[$€-2]\ ###,000_);[Red]\([$€-2]\ ###,000\)"/>
    <numFmt numFmtId="181" formatCode="#,##0.00_р_."/>
    <numFmt numFmtId="182" formatCode="#,##0.0_р_."/>
  </numFmts>
  <fonts count="53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  <font>
      <b/>
      <sz val="10"/>
      <color indexed="10"/>
      <name val="Arial"/>
      <family val="0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177" fontId="1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177" fontId="1" fillId="0" borderId="12" xfId="0" applyNumberFormat="1" applyFont="1" applyBorder="1" applyAlignment="1">
      <alignment/>
    </xf>
    <xf numFmtId="177" fontId="1" fillId="0" borderId="0" xfId="0" applyNumberFormat="1" applyFont="1" applyBorder="1" applyAlignment="1">
      <alignment horizontal="right" vertical="top"/>
    </xf>
    <xf numFmtId="177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177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177" fontId="3" fillId="0" borderId="10" xfId="0" applyNumberFormat="1" applyFont="1" applyBorder="1" applyAlignment="1">
      <alignment horizontal="right"/>
    </xf>
    <xf numFmtId="177" fontId="3" fillId="0" borderId="0" xfId="0" applyNumberFormat="1" applyFont="1" applyAlignment="1">
      <alignment/>
    </xf>
    <xf numFmtId="14" fontId="3" fillId="0" borderId="10" xfId="0" applyNumberFormat="1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177" fontId="3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177" fontId="0" fillId="0" borderId="0" xfId="0" applyNumberFormat="1" applyAlignment="1">
      <alignment vertical="top"/>
    </xf>
    <xf numFmtId="49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left" wrapText="1"/>
    </xf>
    <xf numFmtId="49" fontId="7" fillId="0" borderId="13" xfId="0" applyNumberFormat="1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/>
    </xf>
    <xf numFmtId="177" fontId="3" fillId="0" borderId="13" xfId="0" applyNumberFormat="1" applyFont="1" applyBorder="1" applyAlignment="1">
      <alignment horizontal="right"/>
    </xf>
    <xf numFmtId="0" fontId="9" fillId="0" borderId="0" xfId="0" applyFont="1" applyAlignment="1">
      <alignment/>
    </xf>
    <xf numFmtId="177" fontId="9" fillId="0" borderId="0" xfId="0" applyNumberFormat="1" applyFont="1" applyAlignment="1">
      <alignment/>
    </xf>
    <xf numFmtId="0" fontId="0" fillId="0" borderId="0" xfId="0" applyFont="1" applyAlignment="1">
      <alignment/>
    </xf>
    <xf numFmtId="177" fontId="1" fillId="0" borderId="0" xfId="0" applyNumberFormat="1" applyFont="1" applyBorder="1" applyAlignment="1">
      <alignment horizontal="right"/>
    </xf>
    <xf numFmtId="177" fontId="10" fillId="0" borderId="0" xfId="0" applyNumberFormat="1" applyFont="1" applyAlignment="1">
      <alignment/>
    </xf>
    <xf numFmtId="177" fontId="11" fillId="0" borderId="0" xfId="0" applyNumberFormat="1" applyFont="1" applyAlignment="1">
      <alignment/>
    </xf>
    <xf numFmtId="0" fontId="1" fillId="0" borderId="0" xfId="0" applyFont="1" applyAlignment="1">
      <alignment/>
    </xf>
    <xf numFmtId="0" fontId="14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/>
    </xf>
    <xf numFmtId="0" fontId="14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177" fontId="15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177" fontId="15" fillId="0" borderId="10" xfId="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3" fillId="0" borderId="1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49" fontId="3" fillId="0" borderId="13" xfId="0" applyNumberFormat="1" applyFont="1" applyBorder="1" applyAlignment="1">
      <alignment horizontal="left" wrapText="1"/>
    </xf>
    <xf numFmtId="0" fontId="8" fillId="0" borderId="0" xfId="0" applyFont="1" applyAlignment="1">
      <alignment wrapText="1"/>
    </xf>
    <xf numFmtId="49" fontId="8" fillId="0" borderId="10" xfId="0" applyNumberFormat="1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49" fontId="7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 wrapText="1"/>
    </xf>
    <xf numFmtId="177" fontId="7" fillId="0" borderId="10" xfId="0" applyNumberFormat="1" applyFont="1" applyBorder="1" applyAlignment="1">
      <alignment horizontal="right"/>
    </xf>
    <xf numFmtId="0" fontId="17" fillId="0" borderId="0" xfId="0" applyFont="1" applyAlignment="1">
      <alignment/>
    </xf>
    <xf numFmtId="177" fontId="7" fillId="0" borderId="0" xfId="0" applyNumberFormat="1" applyFont="1" applyAlignment="1">
      <alignment/>
    </xf>
    <xf numFmtId="177" fontId="17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left" wrapText="1"/>
    </xf>
    <xf numFmtId="177" fontId="17" fillId="0" borderId="0" xfId="0" applyNumberFormat="1" applyFont="1" applyAlignment="1">
      <alignment vertical="top"/>
    </xf>
    <xf numFmtId="49" fontId="7" fillId="0" borderId="10" xfId="0" applyNumberFormat="1" applyFont="1" applyBorder="1" applyAlignment="1">
      <alignment horizontal="left" wrapText="1"/>
    </xf>
    <xf numFmtId="177" fontId="7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177" fontId="7" fillId="0" borderId="0" xfId="0" applyNumberFormat="1" applyFont="1" applyBorder="1" applyAlignment="1">
      <alignment horizontal="right" vertical="top"/>
    </xf>
    <xf numFmtId="177" fontId="18" fillId="0" borderId="0" xfId="0" applyNumberFormat="1" applyFont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177" fontId="2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vertical="top" wrapText="1"/>
    </xf>
    <xf numFmtId="177" fontId="8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vertical="top" wrapText="1"/>
    </xf>
    <xf numFmtId="177" fontId="3" fillId="0" borderId="10" xfId="0" applyNumberFormat="1" applyFont="1" applyBorder="1" applyAlignment="1">
      <alignment horizontal="right" wrapText="1"/>
    </xf>
    <xf numFmtId="49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177" fontId="1" fillId="0" borderId="10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177" fontId="1" fillId="0" borderId="15" xfId="0" applyNumberFormat="1" applyFont="1" applyBorder="1" applyAlignment="1">
      <alignment horizontal="right" wrapText="1"/>
    </xf>
    <xf numFmtId="0" fontId="8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177" fontId="3" fillId="0" borderId="15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top" wrapText="1"/>
    </xf>
    <xf numFmtId="177" fontId="7" fillId="0" borderId="10" xfId="0" applyNumberFormat="1" applyFont="1" applyBorder="1" applyAlignment="1">
      <alignment horizontal="right" wrapText="1"/>
    </xf>
    <xf numFmtId="177" fontId="1" fillId="0" borderId="10" xfId="0" applyNumberFormat="1" applyFont="1" applyBorder="1" applyAlignment="1">
      <alignment horizontal="right" wrapText="1"/>
    </xf>
    <xf numFmtId="49" fontId="8" fillId="0" borderId="16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justify" wrapText="1"/>
    </xf>
    <xf numFmtId="0" fontId="1" fillId="0" borderId="13" xfId="0" applyFont="1" applyBorder="1" applyAlignment="1">
      <alignment horizontal="left" wrapText="1"/>
    </xf>
    <xf numFmtId="0" fontId="3" fillId="0" borderId="1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177" fontId="1" fillId="0" borderId="0" xfId="0" applyNumberFormat="1" applyFont="1" applyBorder="1" applyAlignment="1">
      <alignment horizontal="right" wrapText="1"/>
    </xf>
    <xf numFmtId="181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81" fontId="0" fillId="0" borderId="10" xfId="0" applyNumberForma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181" fontId="9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10" xfId="0" applyNumberFormat="1" applyBorder="1" applyAlignment="1">
      <alignment/>
    </xf>
    <xf numFmtId="181" fontId="0" fillId="0" borderId="10" xfId="0" applyNumberFormat="1" applyFont="1" applyBorder="1" applyAlignment="1">
      <alignment/>
    </xf>
    <xf numFmtId="181" fontId="0" fillId="0" borderId="0" xfId="0" applyNumberFormat="1" applyAlignment="1">
      <alignment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3" fillId="0" borderId="17" xfId="0" applyFont="1" applyFill="1" applyBorder="1" applyAlignment="1">
      <alignment horizontal="right"/>
    </xf>
    <xf numFmtId="0" fontId="9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5.421875" style="0" customWidth="1"/>
    <col min="2" max="2" width="23.00390625" style="0" customWidth="1"/>
    <col min="3" max="3" width="46.00390625" style="0" customWidth="1"/>
    <col min="4" max="4" width="11.7109375" style="0" customWidth="1"/>
  </cols>
  <sheetData>
    <row r="1" spans="1:4" ht="12.75">
      <c r="A1" s="176" t="s">
        <v>2</v>
      </c>
      <c r="B1" s="176"/>
      <c r="C1" s="176"/>
      <c r="D1" s="176"/>
    </row>
    <row r="2" spans="1:12" ht="41.25" customHeight="1">
      <c r="A2" s="174" t="s">
        <v>444</v>
      </c>
      <c r="B2" s="175"/>
      <c r="C2" s="175"/>
      <c r="D2" s="175"/>
      <c r="E2" s="106"/>
      <c r="F2" s="106"/>
      <c r="G2" s="106"/>
      <c r="H2" s="10"/>
      <c r="I2" s="10"/>
      <c r="J2" s="10"/>
      <c r="K2" s="10"/>
      <c r="L2" s="10"/>
    </row>
    <row r="3" spans="1:7" ht="39" customHeight="1">
      <c r="A3" s="174" t="s">
        <v>418</v>
      </c>
      <c r="B3" s="174"/>
      <c r="C3" s="174"/>
      <c r="D3" s="174"/>
      <c r="E3" s="108"/>
      <c r="F3" s="108"/>
      <c r="G3" s="108"/>
    </row>
    <row r="4" spans="1:7" ht="27" customHeight="1">
      <c r="A4" s="174" t="s">
        <v>229</v>
      </c>
      <c r="B4" s="174"/>
      <c r="C4" s="174"/>
      <c r="D4" s="174"/>
      <c r="E4" s="108"/>
      <c r="F4" s="108"/>
      <c r="G4" s="108"/>
    </row>
    <row r="5" spans="1:7" ht="12.75" customHeight="1">
      <c r="A5" s="174" t="s">
        <v>445</v>
      </c>
      <c r="B5" s="174"/>
      <c r="C5" s="174"/>
      <c r="D5" s="174"/>
      <c r="E5" s="108"/>
      <c r="F5" s="108"/>
      <c r="G5" s="108"/>
    </row>
    <row r="6" spans="1:7" ht="11.25" customHeight="1">
      <c r="A6" s="177"/>
      <c r="B6" s="177"/>
      <c r="C6" s="177"/>
      <c r="D6" s="177"/>
      <c r="E6" s="108"/>
      <c r="F6" s="108"/>
      <c r="G6" s="108"/>
    </row>
    <row r="7" spans="1:12" ht="35.25" customHeight="1">
      <c r="A7" s="178" t="s">
        <v>277</v>
      </c>
      <c r="B7" s="178"/>
      <c r="C7" s="178"/>
      <c r="D7" s="178"/>
      <c r="F7" s="109"/>
      <c r="G7" s="109"/>
      <c r="H7" s="109"/>
      <c r="I7" s="109"/>
      <c r="J7" s="110"/>
      <c r="K7" s="110"/>
      <c r="L7" s="110"/>
    </row>
    <row r="8" spans="1:4" ht="12.75">
      <c r="A8" s="179" t="s">
        <v>278</v>
      </c>
      <c r="B8" s="179"/>
      <c r="C8" s="179"/>
      <c r="D8" s="179"/>
    </row>
    <row r="9" spans="1:4" ht="12.75">
      <c r="A9" s="171" t="s">
        <v>279</v>
      </c>
      <c r="B9" s="172"/>
      <c r="C9" s="111" t="s">
        <v>280</v>
      </c>
      <c r="D9" s="112" t="s">
        <v>0</v>
      </c>
    </row>
    <row r="10" spans="1:4" ht="12.75">
      <c r="A10" s="3" t="s">
        <v>281</v>
      </c>
      <c r="B10" s="113" t="s">
        <v>282</v>
      </c>
      <c r="C10" s="114" t="s">
        <v>283</v>
      </c>
      <c r="D10" s="4"/>
    </row>
    <row r="11" spans="1:4" ht="28.5">
      <c r="A11" s="115" t="s">
        <v>281</v>
      </c>
      <c r="B11" s="116" t="s">
        <v>284</v>
      </c>
      <c r="C11" s="117" t="s">
        <v>285</v>
      </c>
      <c r="D11" s="118">
        <f>D12+D24+D27+D30+D38+D42+D52</f>
        <v>65219.6</v>
      </c>
    </row>
    <row r="12" spans="1:4" ht="12.75">
      <c r="A12" s="119" t="s">
        <v>281</v>
      </c>
      <c r="B12" s="120" t="s">
        <v>286</v>
      </c>
      <c r="C12" s="121" t="s">
        <v>287</v>
      </c>
      <c r="D12" s="8">
        <f>D13+D19+D22</f>
        <v>52854.4</v>
      </c>
    </row>
    <row r="13" spans="1:4" ht="27">
      <c r="A13" s="122" t="s">
        <v>281</v>
      </c>
      <c r="B13" s="123" t="s">
        <v>288</v>
      </c>
      <c r="C13" s="124" t="s">
        <v>289</v>
      </c>
      <c r="D13" s="125">
        <f>D14+D15+D16+D17+D18</f>
        <v>47991.4</v>
      </c>
    </row>
    <row r="14" spans="1:4" ht="25.5">
      <c r="A14" s="2" t="s">
        <v>290</v>
      </c>
      <c r="B14" s="1" t="s">
        <v>291</v>
      </c>
      <c r="C14" s="126" t="s">
        <v>292</v>
      </c>
      <c r="D14" s="127">
        <v>32788.4</v>
      </c>
    </row>
    <row r="15" spans="1:4" ht="38.25">
      <c r="A15" s="2" t="s">
        <v>290</v>
      </c>
      <c r="B15" s="1" t="s">
        <v>293</v>
      </c>
      <c r="C15" s="126" t="s">
        <v>294</v>
      </c>
      <c r="D15" s="127">
        <v>2</v>
      </c>
    </row>
    <row r="16" spans="1:4" ht="38.25">
      <c r="A16" s="2" t="s">
        <v>290</v>
      </c>
      <c r="B16" s="1" t="s">
        <v>295</v>
      </c>
      <c r="C16" s="126" t="s">
        <v>296</v>
      </c>
      <c r="D16" s="127">
        <v>11500</v>
      </c>
    </row>
    <row r="17" spans="1:4" ht="51">
      <c r="A17" s="2" t="s">
        <v>290</v>
      </c>
      <c r="B17" s="1" t="s">
        <v>297</v>
      </c>
      <c r="C17" s="126" t="s">
        <v>298</v>
      </c>
      <c r="D17" s="127">
        <v>1</v>
      </c>
    </row>
    <row r="18" spans="1:4" ht="25.5">
      <c r="A18" s="2" t="s">
        <v>290</v>
      </c>
      <c r="B18" s="1" t="s">
        <v>299</v>
      </c>
      <c r="C18" s="126" t="s">
        <v>300</v>
      </c>
      <c r="D18" s="127">
        <v>3700</v>
      </c>
    </row>
    <row r="19" spans="1:4" ht="27">
      <c r="A19" s="128" t="s">
        <v>281</v>
      </c>
      <c r="B19" s="123" t="s">
        <v>301</v>
      </c>
      <c r="C19" s="124" t="s">
        <v>302</v>
      </c>
      <c r="D19" s="129">
        <f>SUM(D20+D21)</f>
        <v>4563</v>
      </c>
    </row>
    <row r="20" spans="1:4" ht="25.5">
      <c r="A20" s="2" t="s">
        <v>290</v>
      </c>
      <c r="B20" s="1" t="s">
        <v>303</v>
      </c>
      <c r="C20" s="126" t="s">
        <v>302</v>
      </c>
      <c r="D20" s="127">
        <v>4562</v>
      </c>
    </row>
    <row r="21" spans="1:4" ht="39.75" customHeight="1">
      <c r="A21" s="2" t="s">
        <v>290</v>
      </c>
      <c r="B21" s="1" t="s">
        <v>304</v>
      </c>
      <c r="C21" s="126" t="s">
        <v>305</v>
      </c>
      <c r="D21" s="127">
        <v>1</v>
      </c>
    </row>
    <row r="22" spans="1:4" ht="28.5" customHeight="1">
      <c r="A22" s="128" t="s">
        <v>281</v>
      </c>
      <c r="B22" s="123" t="s">
        <v>306</v>
      </c>
      <c r="C22" s="124" t="s">
        <v>307</v>
      </c>
      <c r="D22" s="129">
        <f>SUM(D23)</f>
        <v>300</v>
      </c>
    </row>
    <row r="23" spans="1:4" ht="41.25" customHeight="1">
      <c r="A23" s="2" t="s">
        <v>290</v>
      </c>
      <c r="B23" s="1" t="s">
        <v>308</v>
      </c>
      <c r="C23" s="126" t="s">
        <v>309</v>
      </c>
      <c r="D23" s="127">
        <v>300</v>
      </c>
    </row>
    <row r="24" spans="1:4" ht="12.75">
      <c r="A24" s="6" t="s">
        <v>281</v>
      </c>
      <c r="B24" s="130" t="s">
        <v>310</v>
      </c>
      <c r="C24" s="121" t="s">
        <v>311</v>
      </c>
      <c r="D24" s="131">
        <f>D25</f>
        <v>5874.5</v>
      </c>
    </row>
    <row r="25" spans="1:4" ht="13.5">
      <c r="A25" s="128" t="s">
        <v>281</v>
      </c>
      <c r="B25" s="123" t="s">
        <v>312</v>
      </c>
      <c r="C25" s="124" t="s">
        <v>313</v>
      </c>
      <c r="D25" s="129">
        <f>D26</f>
        <v>5874.5</v>
      </c>
    </row>
    <row r="26" spans="1:4" ht="63.75" customHeight="1">
      <c r="A26" s="2" t="s">
        <v>290</v>
      </c>
      <c r="B26" s="1" t="s">
        <v>314</v>
      </c>
      <c r="C26" s="5" t="s">
        <v>315</v>
      </c>
      <c r="D26" s="127">
        <v>5874.5</v>
      </c>
    </row>
    <row r="27" spans="1:4" ht="38.25">
      <c r="A27" s="6" t="s">
        <v>281</v>
      </c>
      <c r="B27" s="132" t="s">
        <v>316</v>
      </c>
      <c r="C27" s="133" t="s">
        <v>317</v>
      </c>
      <c r="D27" s="134">
        <f>D28</f>
        <v>1</v>
      </c>
    </row>
    <row r="28" spans="1:4" ht="13.5">
      <c r="A28" s="128" t="s">
        <v>281</v>
      </c>
      <c r="B28" s="123" t="s">
        <v>318</v>
      </c>
      <c r="C28" s="135" t="s">
        <v>319</v>
      </c>
      <c r="D28" s="129">
        <f>D29</f>
        <v>1</v>
      </c>
    </row>
    <row r="29" spans="1:4" ht="25.5">
      <c r="A29" s="2" t="s">
        <v>320</v>
      </c>
      <c r="B29" s="136" t="s">
        <v>321</v>
      </c>
      <c r="C29" s="137" t="s">
        <v>322</v>
      </c>
      <c r="D29" s="138">
        <v>1</v>
      </c>
    </row>
    <row r="30" spans="1:4" ht="39" customHeight="1">
      <c r="A30" s="6" t="s">
        <v>281</v>
      </c>
      <c r="B30" s="130" t="s">
        <v>323</v>
      </c>
      <c r="C30" s="139" t="s">
        <v>324</v>
      </c>
      <c r="D30" s="131">
        <f>D31+D33</f>
        <v>2900</v>
      </c>
    </row>
    <row r="31" spans="1:4" ht="15.75" customHeight="1" hidden="1">
      <c r="A31" s="128" t="s">
        <v>281</v>
      </c>
      <c r="B31" s="123" t="s">
        <v>325</v>
      </c>
      <c r="C31" s="135" t="s">
        <v>326</v>
      </c>
      <c r="D31" s="129">
        <f>D32</f>
        <v>0</v>
      </c>
    </row>
    <row r="32" spans="1:4" ht="54" customHeight="1" hidden="1">
      <c r="A32" s="2" t="s">
        <v>1</v>
      </c>
      <c r="B32" s="136" t="s">
        <v>327</v>
      </c>
      <c r="C32" s="137" t="s">
        <v>328</v>
      </c>
      <c r="D32" s="138">
        <v>0</v>
      </c>
    </row>
    <row r="33" spans="1:4" ht="14.25" customHeight="1">
      <c r="A33" s="128" t="s">
        <v>281</v>
      </c>
      <c r="B33" s="123" t="s">
        <v>329</v>
      </c>
      <c r="C33" s="79" t="s">
        <v>330</v>
      </c>
      <c r="D33" s="129">
        <f>D34</f>
        <v>2900</v>
      </c>
    </row>
    <row r="34" spans="1:4" ht="16.5" customHeight="1">
      <c r="A34" s="2" t="s">
        <v>281</v>
      </c>
      <c r="B34" s="1" t="s">
        <v>331</v>
      </c>
      <c r="C34" s="5" t="s">
        <v>332</v>
      </c>
      <c r="D34" s="127">
        <f>D35</f>
        <v>2900</v>
      </c>
    </row>
    <row r="35" spans="1:4" ht="42.75" customHeight="1">
      <c r="A35" s="2" t="s">
        <v>281</v>
      </c>
      <c r="B35" s="1" t="s">
        <v>333</v>
      </c>
      <c r="C35" s="126" t="s">
        <v>334</v>
      </c>
      <c r="D35" s="127">
        <f>SUM(D36+D37)</f>
        <v>2900</v>
      </c>
    </row>
    <row r="36" spans="1:4" ht="66" customHeight="1">
      <c r="A36" s="2" t="s">
        <v>335</v>
      </c>
      <c r="B36" s="1" t="s">
        <v>336</v>
      </c>
      <c r="C36" s="126" t="s">
        <v>337</v>
      </c>
      <c r="D36" s="127">
        <v>2900</v>
      </c>
    </row>
    <row r="37" spans="1:4" ht="40.5" customHeight="1" hidden="1">
      <c r="A37" s="2" t="s">
        <v>1</v>
      </c>
      <c r="B37" s="1" t="s">
        <v>338</v>
      </c>
      <c r="C37" s="126" t="s">
        <v>339</v>
      </c>
      <c r="D37" s="127"/>
    </row>
    <row r="38" spans="1:4" ht="25.5" customHeight="1" hidden="1">
      <c r="A38" s="6" t="s">
        <v>281</v>
      </c>
      <c r="B38" s="130" t="s">
        <v>340</v>
      </c>
      <c r="C38" s="121" t="s">
        <v>341</v>
      </c>
      <c r="D38" s="131">
        <f>D39</f>
        <v>0</v>
      </c>
    </row>
    <row r="39" spans="1:4" ht="77.25" customHeight="1" hidden="1">
      <c r="A39" s="2" t="s">
        <v>281</v>
      </c>
      <c r="B39" s="1" t="s">
        <v>342</v>
      </c>
      <c r="C39" s="126" t="s">
        <v>343</v>
      </c>
      <c r="D39" s="127">
        <f>D40</f>
        <v>0</v>
      </c>
    </row>
    <row r="40" spans="1:4" ht="104.25" customHeight="1" hidden="1">
      <c r="A40" s="2" t="s">
        <v>281</v>
      </c>
      <c r="B40" s="1" t="s">
        <v>344</v>
      </c>
      <c r="C40" s="140" t="s">
        <v>345</v>
      </c>
      <c r="D40" s="127">
        <f>D41</f>
        <v>0</v>
      </c>
    </row>
    <row r="41" spans="1:4" ht="116.25" customHeight="1" hidden="1">
      <c r="A41" s="2" t="s">
        <v>1</v>
      </c>
      <c r="B41" s="1" t="s">
        <v>346</v>
      </c>
      <c r="C41" s="140" t="s">
        <v>347</v>
      </c>
      <c r="D41" s="127">
        <v>0</v>
      </c>
    </row>
    <row r="42" spans="1:4" ht="12.75">
      <c r="A42" s="6" t="s">
        <v>281</v>
      </c>
      <c r="B42" s="130" t="s">
        <v>348</v>
      </c>
      <c r="C42" s="121" t="s">
        <v>349</v>
      </c>
      <c r="D42" s="131">
        <f>D43+D44+D45</f>
        <v>3547.6</v>
      </c>
    </row>
    <row r="43" spans="1:4" ht="76.5" customHeight="1" hidden="1">
      <c r="A43" s="2" t="s">
        <v>1</v>
      </c>
      <c r="B43" s="1" t="s">
        <v>350</v>
      </c>
      <c r="C43" s="126" t="s">
        <v>351</v>
      </c>
      <c r="D43" s="127">
        <v>0</v>
      </c>
    </row>
    <row r="44" spans="1:4" ht="63.75">
      <c r="A44" s="2" t="s">
        <v>290</v>
      </c>
      <c r="B44" s="1" t="s">
        <v>352</v>
      </c>
      <c r="C44" s="126" t="s">
        <v>353</v>
      </c>
      <c r="D44" s="127">
        <v>200</v>
      </c>
    </row>
    <row r="45" spans="1:4" ht="27">
      <c r="A45" s="128" t="s">
        <v>281</v>
      </c>
      <c r="B45" s="123" t="s">
        <v>354</v>
      </c>
      <c r="C45" s="124" t="s">
        <v>355</v>
      </c>
      <c r="D45" s="129">
        <f>D46</f>
        <v>3347.6</v>
      </c>
    </row>
    <row r="46" spans="1:4" ht="63.75">
      <c r="A46" s="91" t="s">
        <v>281</v>
      </c>
      <c r="B46" s="141" t="s">
        <v>356</v>
      </c>
      <c r="C46" s="142" t="s">
        <v>357</v>
      </c>
      <c r="D46" s="143">
        <f>D47++D48+D49+D50+D51</f>
        <v>3347.6</v>
      </c>
    </row>
    <row r="47" spans="1:4" ht="55.5" customHeight="1">
      <c r="A47" s="2" t="s">
        <v>358</v>
      </c>
      <c r="B47" s="1" t="s">
        <v>359</v>
      </c>
      <c r="C47" s="126" t="s">
        <v>360</v>
      </c>
      <c r="D47" s="127">
        <v>2500</v>
      </c>
    </row>
    <row r="48" spans="1:4" ht="53.25" customHeight="1">
      <c r="A48" s="2" t="s">
        <v>361</v>
      </c>
      <c r="B48" s="1" t="s">
        <v>359</v>
      </c>
      <c r="C48" s="126" t="s">
        <v>360</v>
      </c>
      <c r="D48" s="127">
        <v>290</v>
      </c>
    </row>
    <row r="49" spans="1:4" ht="54" customHeight="1">
      <c r="A49" s="2" t="s">
        <v>362</v>
      </c>
      <c r="B49" s="1" t="s">
        <v>359</v>
      </c>
      <c r="C49" s="126" t="s">
        <v>360</v>
      </c>
      <c r="D49" s="127">
        <v>117.6</v>
      </c>
    </row>
    <row r="50" spans="1:4" ht="66" customHeight="1">
      <c r="A50" s="2" t="s">
        <v>417</v>
      </c>
      <c r="B50" s="1" t="s">
        <v>363</v>
      </c>
      <c r="C50" s="126" t="s">
        <v>364</v>
      </c>
      <c r="D50" s="127">
        <v>430</v>
      </c>
    </row>
    <row r="51" spans="1:4" ht="66" customHeight="1">
      <c r="A51" s="2" t="s">
        <v>362</v>
      </c>
      <c r="B51" s="1" t="s">
        <v>363</v>
      </c>
      <c r="C51" s="126" t="s">
        <v>364</v>
      </c>
      <c r="D51" s="127">
        <v>10</v>
      </c>
    </row>
    <row r="52" spans="1:4" ht="12.75">
      <c r="A52" s="6" t="s">
        <v>281</v>
      </c>
      <c r="B52" s="130" t="s">
        <v>365</v>
      </c>
      <c r="C52" s="21" t="s">
        <v>366</v>
      </c>
      <c r="D52" s="131">
        <f>D53+D55</f>
        <v>42.1</v>
      </c>
    </row>
    <row r="53" spans="1:4" ht="13.5" hidden="1">
      <c r="A53" s="128" t="s">
        <v>281</v>
      </c>
      <c r="B53" s="123" t="s">
        <v>367</v>
      </c>
      <c r="C53" s="124" t="s">
        <v>368</v>
      </c>
      <c r="D53" s="129">
        <f>D54</f>
        <v>0</v>
      </c>
    </row>
    <row r="54" spans="1:4" ht="42.75" customHeight="1" hidden="1">
      <c r="A54" s="2" t="s">
        <v>1</v>
      </c>
      <c r="B54" s="1" t="s">
        <v>369</v>
      </c>
      <c r="C54" s="126" t="s">
        <v>370</v>
      </c>
      <c r="D54" s="127">
        <v>0</v>
      </c>
    </row>
    <row r="55" spans="1:4" ht="13.5">
      <c r="A55" s="128" t="s">
        <v>281</v>
      </c>
      <c r="B55" s="123" t="s">
        <v>371</v>
      </c>
      <c r="C55" s="124" t="s">
        <v>372</v>
      </c>
      <c r="D55" s="129">
        <f>D56</f>
        <v>42.1</v>
      </c>
    </row>
    <row r="56" spans="1:4" ht="39.75" customHeight="1">
      <c r="A56" s="2" t="s">
        <v>1</v>
      </c>
      <c r="B56" s="1" t="s">
        <v>373</v>
      </c>
      <c r="C56" s="126" t="s">
        <v>374</v>
      </c>
      <c r="D56" s="127">
        <v>42.1</v>
      </c>
    </row>
    <row r="57" spans="1:4" ht="16.5" customHeight="1">
      <c r="A57" s="6" t="s">
        <v>281</v>
      </c>
      <c r="B57" s="130" t="s">
        <v>375</v>
      </c>
      <c r="C57" s="15" t="s">
        <v>376</v>
      </c>
      <c r="D57" s="144">
        <f>D58+D73+D76</f>
        <v>32643.800000000003</v>
      </c>
    </row>
    <row r="58" spans="1:4" ht="39" customHeight="1">
      <c r="A58" s="6" t="s">
        <v>281</v>
      </c>
      <c r="B58" s="130" t="s">
        <v>377</v>
      </c>
      <c r="C58" s="121" t="s">
        <v>378</v>
      </c>
      <c r="D58" s="131">
        <f>D59+D64+D62</f>
        <v>32643.800000000003</v>
      </c>
    </row>
    <row r="59" spans="1:4" ht="25.5">
      <c r="A59" s="2" t="s">
        <v>281</v>
      </c>
      <c r="B59" s="1" t="s">
        <v>379</v>
      </c>
      <c r="C59" s="5" t="s">
        <v>380</v>
      </c>
      <c r="D59" s="127">
        <f>D60</f>
        <v>19938.2</v>
      </c>
    </row>
    <row r="60" spans="1:4" ht="17.25" customHeight="1">
      <c r="A60" s="2" t="s">
        <v>281</v>
      </c>
      <c r="B60" s="1" t="s">
        <v>381</v>
      </c>
      <c r="C60" s="5" t="s">
        <v>382</v>
      </c>
      <c r="D60" s="127">
        <f>D61</f>
        <v>19938.2</v>
      </c>
    </row>
    <row r="61" spans="1:4" ht="38.25">
      <c r="A61" s="2" t="s">
        <v>1</v>
      </c>
      <c r="B61" s="1" t="s">
        <v>383</v>
      </c>
      <c r="C61" s="5" t="s">
        <v>384</v>
      </c>
      <c r="D61" s="127">
        <v>19938.2</v>
      </c>
    </row>
    <row r="62" spans="1:4" ht="12.75" hidden="1">
      <c r="A62" s="2" t="s">
        <v>281</v>
      </c>
      <c r="B62" s="1" t="s">
        <v>385</v>
      </c>
      <c r="C62" s="5" t="s">
        <v>386</v>
      </c>
      <c r="D62" s="127">
        <f>SUM(D63)</f>
        <v>0</v>
      </c>
    </row>
    <row r="63" spans="1:4" ht="38.25" hidden="1">
      <c r="A63" s="2" t="s">
        <v>1</v>
      </c>
      <c r="B63" s="1" t="s">
        <v>387</v>
      </c>
      <c r="C63" s="5" t="s">
        <v>388</v>
      </c>
      <c r="D63" s="127">
        <v>0</v>
      </c>
    </row>
    <row r="64" spans="1:4" ht="27">
      <c r="A64" s="128" t="s">
        <v>281</v>
      </c>
      <c r="B64" s="123" t="s">
        <v>389</v>
      </c>
      <c r="C64" s="79" t="s">
        <v>390</v>
      </c>
      <c r="D64" s="129">
        <f>D65+D69</f>
        <v>12705.6</v>
      </c>
    </row>
    <row r="65" spans="1:4" ht="38.25">
      <c r="A65" s="2" t="s">
        <v>281</v>
      </c>
      <c r="B65" s="1" t="s">
        <v>391</v>
      </c>
      <c r="C65" s="5" t="s">
        <v>392</v>
      </c>
      <c r="D65" s="127">
        <f>D66</f>
        <v>3418.6</v>
      </c>
    </row>
    <row r="66" spans="1:4" ht="52.5" customHeight="1">
      <c r="A66" s="2" t="s">
        <v>1</v>
      </c>
      <c r="B66" s="1" t="s">
        <v>393</v>
      </c>
      <c r="C66" s="5" t="s">
        <v>394</v>
      </c>
      <c r="D66" s="127">
        <f>D67+D68</f>
        <v>3418.6</v>
      </c>
    </row>
    <row r="67" spans="1:4" ht="63.75">
      <c r="A67" s="2" t="s">
        <v>1</v>
      </c>
      <c r="B67" s="1" t="s">
        <v>395</v>
      </c>
      <c r="C67" s="5" t="s">
        <v>396</v>
      </c>
      <c r="D67" s="127">
        <v>3412.6</v>
      </c>
    </row>
    <row r="68" spans="1:4" ht="89.25">
      <c r="A68" s="2" t="s">
        <v>1</v>
      </c>
      <c r="B68" s="1" t="s">
        <v>397</v>
      </c>
      <c r="C68" s="5" t="s">
        <v>398</v>
      </c>
      <c r="D68" s="127">
        <v>6</v>
      </c>
    </row>
    <row r="69" spans="1:4" ht="51">
      <c r="A69" s="2" t="s">
        <v>281</v>
      </c>
      <c r="B69" s="1" t="s">
        <v>399</v>
      </c>
      <c r="C69" s="5" t="s">
        <v>400</v>
      </c>
      <c r="D69" s="127">
        <f>D70</f>
        <v>9287</v>
      </c>
    </row>
    <row r="70" spans="1:4" ht="66.75" customHeight="1">
      <c r="A70" s="2" t="s">
        <v>1</v>
      </c>
      <c r="B70" s="1" t="s">
        <v>401</v>
      </c>
      <c r="C70" s="5" t="s">
        <v>402</v>
      </c>
      <c r="D70" s="127">
        <f>D71+D72</f>
        <v>9287</v>
      </c>
    </row>
    <row r="71" spans="1:4" ht="38.25">
      <c r="A71" s="2" t="s">
        <v>1</v>
      </c>
      <c r="B71" s="1" t="s">
        <v>403</v>
      </c>
      <c r="C71" s="5" t="s">
        <v>404</v>
      </c>
      <c r="D71" s="127">
        <v>6908.3</v>
      </c>
    </row>
    <row r="72" spans="1:4" ht="39.75" customHeight="1">
      <c r="A72" s="2" t="s">
        <v>1</v>
      </c>
      <c r="B72" s="2" t="s">
        <v>405</v>
      </c>
      <c r="C72" s="5" t="s">
        <v>406</v>
      </c>
      <c r="D72" s="127">
        <v>2378.7</v>
      </c>
    </row>
    <row r="73" spans="1:4" ht="12.75" hidden="1">
      <c r="A73" s="6" t="s">
        <v>281</v>
      </c>
      <c r="B73" s="6" t="s">
        <v>407</v>
      </c>
      <c r="C73" s="21" t="s">
        <v>408</v>
      </c>
      <c r="D73" s="131">
        <f>D74+D76</f>
        <v>0</v>
      </c>
    </row>
    <row r="74" spans="1:4" ht="41.25" customHeight="1" hidden="1">
      <c r="A74" s="128" t="s">
        <v>1</v>
      </c>
      <c r="B74" s="145" t="s">
        <v>409</v>
      </c>
      <c r="C74" s="146" t="s">
        <v>410</v>
      </c>
      <c r="D74" s="129">
        <f>SUM(D75)</f>
        <v>0</v>
      </c>
    </row>
    <row r="75" spans="1:4" ht="41.25" customHeight="1" hidden="1">
      <c r="A75" s="2" t="s">
        <v>1</v>
      </c>
      <c r="B75" s="147" t="s">
        <v>411</v>
      </c>
      <c r="C75" s="148" t="s">
        <v>410</v>
      </c>
      <c r="D75" s="127"/>
    </row>
    <row r="76" spans="1:4" ht="105.75" customHeight="1" hidden="1">
      <c r="A76" s="6" t="s">
        <v>281</v>
      </c>
      <c r="B76" s="6" t="s">
        <v>412</v>
      </c>
      <c r="C76" s="21" t="s">
        <v>413</v>
      </c>
      <c r="D76" s="131">
        <f>D77</f>
        <v>0</v>
      </c>
    </row>
    <row r="77" spans="1:4" ht="141.75" customHeight="1" hidden="1">
      <c r="A77" s="149" t="s">
        <v>1</v>
      </c>
      <c r="B77" s="150" t="s">
        <v>414</v>
      </c>
      <c r="C77" s="151" t="s">
        <v>415</v>
      </c>
      <c r="D77" s="138">
        <v>0</v>
      </c>
    </row>
    <row r="78" spans="1:4" ht="21.75" customHeight="1">
      <c r="A78" s="1"/>
      <c r="B78" s="152" t="s">
        <v>416</v>
      </c>
      <c r="C78" s="153"/>
      <c r="D78" s="144">
        <f>SUM(D11,D57)</f>
        <v>97863.4</v>
      </c>
    </row>
    <row r="79" spans="1:4" ht="12.75">
      <c r="A79" s="154"/>
      <c r="B79" s="155"/>
      <c r="C79" s="154"/>
      <c r="D79" s="156"/>
    </row>
    <row r="80" spans="1:4" ht="12.75">
      <c r="A80" s="154"/>
      <c r="B80" s="155"/>
      <c r="C80" s="154"/>
      <c r="D80" s="156"/>
    </row>
    <row r="82" spans="1:4" ht="12.75">
      <c r="A82" s="173"/>
      <c r="B82" s="173"/>
      <c r="C82" s="173"/>
      <c r="D82" s="173"/>
    </row>
    <row r="83" spans="1:4" ht="12.75">
      <c r="A83" s="7"/>
      <c r="B83" s="7"/>
      <c r="C83" s="7"/>
      <c r="D83" s="7"/>
    </row>
    <row r="84" spans="1:4" ht="12.75">
      <c r="A84" s="173"/>
      <c r="B84" s="173"/>
      <c r="C84" s="173"/>
      <c r="D84" s="173"/>
    </row>
  </sheetData>
  <sheetProtection/>
  <mergeCells count="11">
    <mergeCell ref="A5:D5"/>
    <mergeCell ref="A9:B9"/>
    <mergeCell ref="A82:D82"/>
    <mergeCell ref="A84:D84"/>
    <mergeCell ref="A2:D2"/>
    <mergeCell ref="A1:D1"/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7"/>
  <sheetViews>
    <sheetView zoomScalePageLayoutView="0" workbookViewId="0" topLeftCell="A1">
      <selection activeCell="L186" sqref="L186"/>
    </sheetView>
  </sheetViews>
  <sheetFormatPr defaultColWidth="9.140625" defaultRowHeight="12.75"/>
  <cols>
    <col min="1" max="1" width="5.00390625" style="62" customWidth="1"/>
    <col min="2" max="2" width="42.8515625" style="0" customWidth="1"/>
    <col min="3" max="3" width="6.00390625" style="0" customWidth="1"/>
    <col min="4" max="4" width="7.140625" style="0" customWidth="1"/>
    <col min="5" max="5" width="12.00390625" style="0" customWidth="1"/>
    <col min="6" max="6" width="5.421875" style="0" customWidth="1"/>
    <col min="7" max="7" width="13.00390625" style="0" customWidth="1"/>
    <col min="8" max="8" width="9.140625" style="0" hidden="1" customWidth="1"/>
    <col min="9" max="9" width="10.140625" style="0" customWidth="1"/>
    <col min="10" max="10" width="9.8515625" style="0" customWidth="1"/>
  </cols>
  <sheetData>
    <row r="1" spans="1:12" ht="12.75">
      <c r="A1" s="176" t="s">
        <v>227</v>
      </c>
      <c r="B1" s="176"/>
      <c r="C1" s="176"/>
      <c r="D1" s="176"/>
      <c r="E1" s="176"/>
      <c r="F1" s="176"/>
      <c r="G1" s="176"/>
      <c r="H1" s="10"/>
      <c r="I1" s="10"/>
      <c r="J1" s="10"/>
      <c r="K1" s="10"/>
      <c r="L1" s="10"/>
    </row>
    <row r="2" spans="1:12" ht="12.75">
      <c r="A2" s="80"/>
      <c r="B2" s="9"/>
      <c r="C2" s="9"/>
      <c r="D2" s="9"/>
      <c r="E2" s="9"/>
      <c r="F2" s="9"/>
      <c r="G2" s="9"/>
      <c r="H2" s="10"/>
      <c r="I2" s="10"/>
      <c r="J2" s="10"/>
      <c r="K2" s="10"/>
      <c r="L2" s="10"/>
    </row>
    <row r="3" spans="1:12" ht="41.25" customHeight="1">
      <c r="A3" s="174" t="s">
        <v>444</v>
      </c>
      <c r="B3" s="174"/>
      <c r="C3" s="174"/>
      <c r="D3" s="174"/>
      <c r="E3" s="175"/>
      <c r="F3" s="175"/>
      <c r="G3" s="175"/>
      <c r="H3" s="10"/>
      <c r="I3" s="10"/>
      <c r="J3" s="10"/>
      <c r="K3" s="10"/>
      <c r="L3" s="10"/>
    </row>
    <row r="4" spans="1:7" ht="15" customHeight="1">
      <c r="A4" s="174" t="s">
        <v>275</v>
      </c>
      <c r="B4" s="174"/>
      <c r="C4" s="174"/>
      <c r="D4" s="174"/>
      <c r="E4" s="175"/>
      <c r="F4" s="175"/>
      <c r="G4" s="175"/>
    </row>
    <row r="5" spans="1:7" ht="13.5" customHeight="1">
      <c r="A5" s="174" t="s">
        <v>91</v>
      </c>
      <c r="B5" s="174"/>
      <c r="C5" s="174"/>
      <c r="D5" s="174"/>
      <c r="E5" s="175"/>
      <c r="F5" s="175"/>
      <c r="G5" s="175"/>
    </row>
    <row r="6" spans="1:7" ht="15" customHeight="1">
      <c r="A6" s="174" t="s">
        <v>276</v>
      </c>
      <c r="B6" s="174"/>
      <c r="C6" s="174"/>
      <c r="D6" s="174"/>
      <c r="E6" s="175"/>
      <c r="F6" s="175"/>
      <c r="G6" s="175"/>
    </row>
    <row r="7" spans="1:12" ht="24" customHeight="1">
      <c r="A7" s="174" t="s">
        <v>229</v>
      </c>
      <c r="B7" s="174"/>
      <c r="C7" s="174"/>
      <c r="D7" s="174"/>
      <c r="E7" s="174"/>
      <c r="F7" s="174"/>
      <c r="G7" s="174"/>
      <c r="H7" s="10"/>
      <c r="I7" s="10"/>
      <c r="J7" s="10"/>
      <c r="K7" s="10"/>
      <c r="L7" s="10"/>
    </row>
    <row r="8" spans="1:12" ht="15" customHeight="1">
      <c r="A8" s="174" t="s">
        <v>445</v>
      </c>
      <c r="B8" s="174"/>
      <c r="C8" s="174"/>
      <c r="D8" s="174"/>
      <c r="E8" s="174"/>
      <c r="F8" s="174"/>
      <c r="G8" s="174"/>
      <c r="H8" s="10"/>
      <c r="I8" s="10"/>
      <c r="J8" s="10"/>
      <c r="K8" s="10"/>
      <c r="L8" s="10"/>
    </row>
    <row r="9" spans="1:12" ht="14.25" customHeight="1">
      <c r="A9" s="176"/>
      <c r="B9" s="176"/>
      <c r="C9" s="176"/>
      <c r="D9" s="176"/>
      <c r="E9" s="176"/>
      <c r="F9" s="176"/>
      <c r="G9" s="176"/>
      <c r="H9" s="10"/>
      <c r="I9" s="10"/>
      <c r="J9" s="10"/>
      <c r="K9" s="10"/>
      <c r="L9" s="10"/>
    </row>
    <row r="10" spans="1:7" ht="43.5" customHeight="1">
      <c r="A10" s="178" t="s">
        <v>230</v>
      </c>
      <c r="B10" s="180"/>
      <c r="C10" s="180"/>
      <c r="D10" s="180"/>
      <c r="E10" s="180"/>
      <c r="F10" s="180"/>
      <c r="G10" s="180"/>
    </row>
    <row r="11" spans="1:7" ht="13.5" customHeight="1">
      <c r="A11" s="84"/>
      <c r="B11" s="181" t="s">
        <v>3</v>
      </c>
      <c r="C11" s="181"/>
      <c r="D11" s="181"/>
      <c r="E11" s="181"/>
      <c r="F11" s="181"/>
      <c r="G11" s="181"/>
    </row>
    <row r="12" spans="1:10" ht="63.75" customHeight="1">
      <c r="A12" s="83" t="s">
        <v>164</v>
      </c>
      <c r="B12" s="12" t="s">
        <v>4</v>
      </c>
      <c r="C12" s="12" t="s">
        <v>5</v>
      </c>
      <c r="D12" s="12" t="s">
        <v>165</v>
      </c>
      <c r="E12" s="12" t="s">
        <v>166</v>
      </c>
      <c r="F12" s="12" t="s">
        <v>167</v>
      </c>
      <c r="G12" s="13" t="s">
        <v>0</v>
      </c>
      <c r="J12" s="14"/>
    </row>
    <row r="13" spans="1:10" ht="13.5" customHeight="1">
      <c r="A13" s="66" t="s">
        <v>6</v>
      </c>
      <c r="B13" s="67" t="s">
        <v>7</v>
      </c>
      <c r="C13" s="66">
        <v>945</v>
      </c>
      <c r="D13" s="68"/>
      <c r="E13" s="69"/>
      <c r="F13" s="69"/>
      <c r="G13" s="70">
        <f>G14</f>
        <v>3211.5</v>
      </c>
      <c r="J13" s="14"/>
    </row>
    <row r="14" spans="1:12" ht="31.5" customHeight="1">
      <c r="A14" s="63" t="s">
        <v>6</v>
      </c>
      <c r="B14" s="63" t="s">
        <v>8</v>
      </c>
      <c r="C14" s="65" t="s">
        <v>9</v>
      </c>
      <c r="D14" s="64" t="s">
        <v>10</v>
      </c>
      <c r="E14" s="65"/>
      <c r="F14" s="65"/>
      <c r="G14" s="71">
        <f>G15+G21+G32</f>
        <v>3211.5</v>
      </c>
      <c r="H14" s="17"/>
      <c r="I14" s="18"/>
      <c r="J14" s="11"/>
      <c r="K14" s="19"/>
      <c r="L14" s="20"/>
    </row>
    <row r="15" spans="1:11" ht="42" customHeight="1">
      <c r="A15" s="15" t="s">
        <v>11</v>
      </c>
      <c r="B15" s="21" t="s">
        <v>12</v>
      </c>
      <c r="C15" s="16" t="s">
        <v>9</v>
      </c>
      <c r="D15" s="16" t="s">
        <v>13</v>
      </c>
      <c r="E15" s="3"/>
      <c r="F15" s="3"/>
      <c r="G15" s="4">
        <f>G16</f>
        <v>1218.1</v>
      </c>
      <c r="I15" s="22"/>
      <c r="K15" s="20"/>
    </row>
    <row r="16" spans="1:10" ht="13.5" customHeight="1">
      <c r="A16" s="23" t="s">
        <v>14</v>
      </c>
      <c r="B16" s="24" t="s">
        <v>199</v>
      </c>
      <c r="C16" s="2" t="s">
        <v>9</v>
      </c>
      <c r="D16" s="2" t="s">
        <v>13</v>
      </c>
      <c r="E16" s="25" t="s">
        <v>231</v>
      </c>
      <c r="F16" s="25"/>
      <c r="G16" s="26">
        <f>SUM(G17+G19)</f>
        <v>1218.1</v>
      </c>
      <c r="I16" s="27"/>
      <c r="J16" s="7"/>
    </row>
    <row r="17" spans="1:10" ht="66.75" customHeight="1">
      <c r="A17" s="23" t="s">
        <v>15</v>
      </c>
      <c r="B17" s="24" t="s">
        <v>139</v>
      </c>
      <c r="C17" s="2" t="s">
        <v>9</v>
      </c>
      <c r="D17" s="2" t="s">
        <v>13</v>
      </c>
      <c r="E17" s="25" t="s">
        <v>231</v>
      </c>
      <c r="F17" s="25" t="s">
        <v>140</v>
      </c>
      <c r="G17" s="26">
        <f>SUM(G18)</f>
        <v>1203.1</v>
      </c>
      <c r="I17" s="27"/>
      <c r="J17" s="7"/>
    </row>
    <row r="18" spans="1:10" ht="24.75" customHeight="1">
      <c r="A18" s="28" t="s">
        <v>137</v>
      </c>
      <c r="B18" s="23" t="s">
        <v>125</v>
      </c>
      <c r="C18" s="2" t="s">
        <v>9</v>
      </c>
      <c r="D18" s="2" t="s">
        <v>13</v>
      </c>
      <c r="E18" s="25" t="s">
        <v>231</v>
      </c>
      <c r="F18" s="25" t="s">
        <v>124</v>
      </c>
      <c r="G18" s="26">
        <v>1203.1</v>
      </c>
      <c r="I18" s="27"/>
      <c r="J18" s="27"/>
    </row>
    <row r="19" spans="1:10" ht="27" customHeight="1">
      <c r="A19" s="28" t="s">
        <v>59</v>
      </c>
      <c r="B19" s="23" t="s">
        <v>142</v>
      </c>
      <c r="C19" s="2" t="s">
        <v>9</v>
      </c>
      <c r="D19" s="2" t="s">
        <v>13</v>
      </c>
      <c r="E19" s="25" t="s">
        <v>231</v>
      </c>
      <c r="F19" s="25" t="s">
        <v>141</v>
      </c>
      <c r="G19" s="26">
        <f>SUM(G20)</f>
        <v>15</v>
      </c>
      <c r="I19" s="27"/>
      <c r="J19" s="27"/>
    </row>
    <row r="20" spans="1:10" ht="37.5" customHeight="1">
      <c r="A20" s="28" t="s">
        <v>138</v>
      </c>
      <c r="B20" s="23" t="s">
        <v>126</v>
      </c>
      <c r="C20" s="2" t="s">
        <v>9</v>
      </c>
      <c r="D20" s="2" t="s">
        <v>13</v>
      </c>
      <c r="E20" s="25" t="s">
        <v>231</v>
      </c>
      <c r="F20" s="25" t="s">
        <v>96</v>
      </c>
      <c r="G20" s="26">
        <v>15</v>
      </c>
      <c r="I20" s="27"/>
      <c r="J20" s="27"/>
    </row>
    <row r="21" spans="1:11" ht="54.75" customHeight="1">
      <c r="A21" s="15" t="s">
        <v>16</v>
      </c>
      <c r="B21" s="15" t="s">
        <v>17</v>
      </c>
      <c r="C21" s="16" t="s">
        <v>9</v>
      </c>
      <c r="D21" s="16" t="s">
        <v>18</v>
      </c>
      <c r="E21" s="3"/>
      <c r="F21" s="3"/>
      <c r="G21" s="4">
        <f>G22+G25</f>
        <v>1921.3999999999999</v>
      </c>
      <c r="I21" s="20"/>
      <c r="K21" s="20"/>
    </row>
    <row r="22" spans="1:11" ht="79.5" customHeight="1">
      <c r="A22" s="23" t="s">
        <v>19</v>
      </c>
      <c r="B22" s="29" t="s">
        <v>200</v>
      </c>
      <c r="C22" s="30" t="s">
        <v>9</v>
      </c>
      <c r="D22" s="30" t="s">
        <v>18</v>
      </c>
      <c r="E22" s="31" t="s">
        <v>233</v>
      </c>
      <c r="F22" s="31"/>
      <c r="G22" s="32">
        <f>G23</f>
        <v>140.4</v>
      </c>
      <c r="I22" s="20"/>
      <c r="K22" s="20"/>
    </row>
    <row r="23" spans="1:11" ht="65.25" customHeight="1">
      <c r="A23" s="23" t="s">
        <v>20</v>
      </c>
      <c r="B23" s="24" t="s">
        <v>139</v>
      </c>
      <c r="C23" s="30" t="s">
        <v>9</v>
      </c>
      <c r="D23" s="30" t="s">
        <v>18</v>
      </c>
      <c r="E23" s="31" t="s">
        <v>233</v>
      </c>
      <c r="F23" s="31" t="s">
        <v>140</v>
      </c>
      <c r="G23" s="32">
        <f>SUM(G24)</f>
        <v>140.4</v>
      </c>
      <c r="I23" s="20"/>
      <c r="K23" s="20"/>
    </row>
    <row r="24" spans="1:11" ht="26.25" customHeight="1">
      <c r="A24" s="23" t="s">
        <v>145</v>
      </c>
      <c r="B24" s="23" t="s">
        <v>125</v>
      </c>
      <c r="C24" s="30" t="s">
        <v>9</v>
      </c>
      <c r="D24" s="30" t="s">
        <v>18</v>
      </c>
      <c r="E24" s="31" t="s">
        <v>233</v>
      </c>
      <c r="F24" s="31" t="s">
        <v>124</v>
      </c>
      <c r="G24" s="32">
        <v>140.4</v>
      </c>
      <c r="I24" s="20"/>
      <c r="K24" s="20"/>
    </row>
    <row r="25" spans="1:9" ht="41.25" customHeight="1">
      <c r="A25" s="5" t="s">
        <v>21</v>
      </c>
      <c r="B25" s="24" t="s">
        <v>201</v>
      </c>
      <c r="C25" s="2" t="s">
        <v>9</v>
      </c>
      <c r="D25" s="2" t="s">
        <v>18</v>
      </c>
      <c r="E25" s="25" t="s">
        <v>232</v>
      </c>
      <c r="F25" s="25"/>
      <c r="G25" s="26">
        <f>G26+G28+G30</f>
        <v>1780.9999999999998</v>
      </c>
      <c r="I25" s="20"/>
    </row>
    <row r="26" spans="1:9" ht="66" customHeight="1">
      <c r="A26" s="5" t="s">
        <v>62</v>
      </c>
      <c r="B26" s="24" t="s">
        <v>139</v>
      </c>
      <c r="C26" s="2" t="s">
        <v>9</v>
      </c>
      <c r="D26" s="2" t="s">
        <v>18</v>
      </c>
      <c r="E26" s="25" t="s">
        <v>232</v>
      </c>
      <c r="F26" s="25" t="s">
        <v>140</v>
      </c>
      <c r="G26" s="26">
        <f>SUM(G27)</f>
        <v>1521.6</v>
      </c>
      <c r="I26" s="20"/>
    </row>
    <row r="27" spans="1:9" ht="27.75" customHeight="1">
      <c r="A27" s="5" t="s">
        <v>146</v>
      </c>
      <c r="B27" s="23" t="s">
        <v>125</v>
      </c>
      <c r="C27" s="2" t="s">
        <v>9</v>
      </c>
      <c r="D27" s="2" t="s">
        <v>18</v>
      </c>
      <c r="E27" s="25" t="s">
        <v>232</v>
      </c>
      <c r="F27" s="25" t="s">
        <v>124</v>
      </c>
      <c r="G27" s="26">
        <v>1521.6</v>
      </c>
      <c r="I27" s="20"/>
    </row>
    <row r="28" spans="1:9" ht="30.75" customHeight="1">
      <c r="A28" s="5" t="s">
        <v>109</v>
      </c>
      <c r="B28" s="23" t="s">
        <v>142</v>
      </c>
      <c r="C28" s="2" t="s">
        <v>9</v>
      </c>
      <c r="D28" s="2" t="s">
        <v>148</v>
      </c>
      <c r="E28" s="25" t="s">
        <v>232</v>
      </c>
      <c r="F28" s="25" t="s">
        <v>141</v>
      </c>
      <c r="G28" s="26">
        <f>SUM(G29)</f>
        <v>258.8</v>
      </c>
      <c r="I28" s="20"/>
    </row>
    <row r="29" spans="1:9" ht="41.25" customHeight="1">
      <c r="A29" s="5" t="s">
        <v>147</v>
      </c>
      <c r="B29" s="23" t="s">
        <v>126</v>
      </c>
      <c r="C29" s="2" t="s">
        <v>9</v>
      </c>
      <c r="D29" s="2" t="s">
        <v>18</v>
      </c>
      <c r="E29" s="25" t="s">
        <v>232</v>
      </c>
      <c r="F29" s="25" t="s">
        <v>96</v>
      </c>
      <c r="G29" s="26">
        <v>258.8</v>
      </c>
      <c r="I29" s="20"/>
    </row>
    <row r="30" spans="1:9" ht="29.25" customHeight="1">
      <c r="A30" s="5" t="s">
        <v>110</v>
      </c>
      <c r="B30" s="23" t="s">
        <v>150</v>
      </c>
      <c r="C30" s="2" t="s">
        <v>9</v>
      </c>
      <c r="D30" s="2" t="s">
        <v>18</v>
      </c>
      <c r="E30" s="25" t="s">
        <v>232</v>
      </c>
      <c r="F30" s="25" t="s">
        <v>149</v>
      </c>
      <c r="G30" s="26">
        <f>SUM(G31)</f>
        <v>0.6</v>
      </c>
      <c r="I30" s="20"/>
    </row>
    <row r="31" spans="1:9" ht="27.75" customHeight="1">
      <c r="A31" s="5" t="s">
        <v>111</v>
      </c>
      <c r="B31" s="23" t="s">
        <v>97</v>
      </c>
      <c r="C31" s="2" t="s">
        <v>9</v>
      </c>
      <c r="D31" s="2" t="s">
        <v>18</v>
      </c>
      <c r="E31" s="25" t="s">
        <v>232</v>
      </c>
      <c r="F31" s="25" t="s">
        <v>98</v>
      </c>
      <c r="G31" s="26">
        <v>0.6</v>
      </c>
      <c r="I31" s="20"/>
    </row>
    <row r="32" spans="1:7" ht="15.75" customHeight="1">
      <c r="A32" s="35" t="s">
        <v>34</v>
      </c>
      <c r="B32" s="35" t="s">
        <v>35</v>
      </c>
      <c r="C32" s="6" t="s">
        <v>9</v>
      </c>
      <c r="D32" s="16" t="s">
        <v>36</v>
      </c>
      <c r="E32" s="3"/>
      <c r="F32" s="3"/>
      <c r="G32" s="4">
        <f>SUM(G33)</f>
        <v>72</v>
      </c>
    </row>
    <row r="33" spans="1:7" ht="53.25" customHeight="1">
      <c r="A33" s="37" t="s">
        <v>37</v>
      </c>
      <c r="B33" s="79" t="s">
        <v>205</v>
      </c>
      <c r="C33" s="30" t="s">
        <v>9</v>
      </c>
      <c r="D33" s="2" t="s">
        <v>36</v>
      </c>
      <c r="E33" s="2" t="s">
        <v>238</v>
      </c>
      <c r="F33" s="25"/>
      <c r="G33" s="26">
        <f>SUM(G34)</f>
        <v>72</v>
      </c>
    </row>
    <row r="34" spans="1:7" ht="25.5" customHeight="1">
      <c r="A34" s="37" t="s">
        <v>39</v>
      </c>
      <c r="B34" s="23" t="s">
        <v>150</v>
      </c>
      <c r="C34" s="30" t="s">
        <v>9</v>
      </c>
      <c r="D34" s="2" t="s">
        <v>36</v>
      </c>
      <c r="E34" s="2" t="s">
        <v>238</v>
      </c>
      <c r="F34" s="25" t="s">
        <v>149</v>
      </c>
      <c r="G34" s="26">
        <f>SUM(G35)</f>
        <v>72</v>
      </c>
    </row>
    <row r="35" spans="1:7" ht="26.25" customHeight="1">
      <c r="A35" s="37" t="s">
        <v>156</v>
      </c>
      <c r="B35" s="23" t="s">
        <v>97</v>
      </c>
      <c r="C35" s="30" t="s">
        <v>9</v>
      </c>
      <c r="D35" s="2" t="s">
        <v>36</v>
      </c>
      <c r="E35" s="2" t="s">
        <v>238</v>
      </c>
      <c r="F35" s="25" t="s">
        <v>98</v>
      </c>
      <c r="G35" s="26">
        <v>72</v>
      </c>
    </row>
    <row r="36" spans="1:9" ht="14.25" customHeight="1" hidden="1">
      <c r="A36" s="73" t="s">
        <v>22</v>
      </c>
      <c r="B36" s="81" t="s">
        <v>23</v>
      </c>
      <c r="C36" s="6" t="s">
        <v>24</v>
      </c>
      <c r="D36" s="6"/>
      <c r="E36" s="33"/>
      <c r="F36" s="33"/>
      <c r="G36" s="8">
        <f>G38</f>
        <v>0</v>
      </c>
      <c r="I36" s="20"/>
    </row>
    <row r="37" spans="1:9" ht="16.5" customHeight="1" hidden="1">
      <c r="A37" s="15" t="s">
        <v>6</v>
      </c>
      <c r="B37" s="15" t="s">
        <v>8</v>
      </c>
      <c r="C37" s="6" t="s">
        <v>24</v>
      </c>
      <c r="D37" s="6" t="s">
        <v>10</v>
      </c>
      <c r="E37" s="33"/>
      <c r="F37" s="33"/>
      <c r="G37" s="8">
        <f>G38</f>
        <v>0</v>
      </c>
      <c r="I37" s="20"/>
    </row>
    <row r="38" spans="1:9" ht="19.5" customHeight="1" hidden="1">
      <c r="A38" s="34" t="s">
        <v>11</v>
      </c>
      <c r="B38" s="21" t="s">
        <v>25</v>
      </c>
      <c r="C38" s="6" t="s">
        <v>24</v>
      </c>
      <c r="D38" s="6" t="s">
        <v>26</v>
      </c>
      <c r="E38" s="33"/>
      <c r="F38" s="33"/>
      <c r="G38" s="8">
        <f>G39</f>
        <v>0</v>
      </c>
      <c r="I38" s="20"/>
    </row>
    <row r="39" spans="1:9" ht="15.75" customHeight="1" hidden="1">
      <c r="A39" s="5" t="s">
        <v>14</v>
      </c>
      <c r="B39" s="24" t="s">
        <v>130</v>
      </c>
      <c r="C39" s="30" t="s">
        <v>24</v>
      </c>
      <c r="D39" s="30" t="s">
        <v>26</v>
      </c>
      <c r="E39" s="31" t="s">
        <v>127</v>
      </c>
      <c r="F39" s="31"/>
      <c r="G39" s="32">
        <f>G42+G40</f>
        <v>0</v>
      </c>
      <c r="I39" s="20"/>
    </row>
    <row r="40" spans="1:9" ht="65.25" customHeight="1" hidden="1">
      <c r="A40" s="5" t="s">
        <v>15</v>
      </c>
      <c r="B40" s="24" t="s">
        <v>139</v>
      </c>
      <c r="C40" s="30" t="s">
        <v>24</v>
      </c>
      <c r="D40" s="30" t="s">
        <v>26</v>
      </c>
      <c r="E40" s="31" t="s">
        <v>127</v>
      </c>
      <c r="F40" s="31" t="s">
        <v>140</v>
      </c>
      <c r="G40" s="32">
        <f>SUM(G41)</f>
        <v>0</v>
      </c>
      <c r="I40" s="20"/>
    </row>
    <row r="41" spans="1:9" ht="28.5" customHeight="1" hidden="1">
      <c r="A41" s="5" t="s">
        <v>137</v>
      </c>
      <c r="B41" s="23" t="s">
        <v>125</v>
      </c>
      <c r="C41" s="30" t="s">
        <v>24</v>
      </c>
      <c r="D41" s="30" t="s">
        <v>26</v>
      </c>
      <c r="E41" s="31" t="s">
        <v>127</v>
      </c>
      <c r="F41" s="31" t="s">
        <v>124</v>
      </c>
      <c r="G41" s="32">
        <v>0</v>
      </c>
      <c r="I41" s="20"/>
    </row>
    <row r="42" spans="1:9" ht="29.25" customHeight="1" hidden="1">
      <c r="A42" s="5" t="s">
        <v>59</v>
      </c>
      <c r="B42" s="23" t="s">
        <v>142</v>
      </c>
      <c r="C42" s="30" t="s">
        <v>24</v>
      </c>
      <c r="D42" s="30" t="s">
        <v>26</v>
      </c>
      <c r="E42" s="31" t="s">
        <v>127</v>
      </c>
      <c r="F42" s="31" t="s">
        <v>141</v>
      </c>
      <c r="G42" s="32">
        <f>SUM(G43)</f>
        <v>0</v>
      </c>
      <c r="I42" s="20"/>
    </row>
    <row r="43" spans="1:9" ht="40.5" customHeight="1" hidden="1">
      <c r="A43" s="5" t="s">
        <v>138</v>
      </c>
      <c r="B43" s="23" t="s">
        <v>126</v>
      </c>
      <c r="C43" s="30" t="s">
        <v>24</v>
      </c>
      <c r="D43" s="2" t="s">
        <v>26</v>
      </c>
      <c r="E43" s="25" t="s">
        <v>127</v>
      </c>
      <c r="F43" s="25" t="s">
        <v>96</v>
      </c>
      <c r="G43" s="26">
        <v>0</v>
      </c>
      <c r="I43" s="20"/>
    </row>
    <row r="44" spans="1:9" ht="14.25" customHeight="1">
      <c r="A44" s="73" t="s">
        <v>22</v>
      </c>
      <c r="B44" s="74" t="s">
        <v>27</v>
      </c>
      <c r="C44" s="75" t="s">
        <v>1</v>
      </c>
      <c r="D44" s="75"/>
      <c r="E44" s="76"/>
      <c r="F44" s="76"/>
      <c r="G44" s="77">
        <f>G45+G99+G107+G112+G128+G140+G160+G148+G165</f>
        <v>89530.39999999998</v>
      </c>
      <c r="I44" s="20"/>
    </row>
    <row r="45" spans="1:9" ht="28.5" customHeight="1">
      <c r="A45" s="63" t="s">
        <v>6</v>
      </c>
      <c r="B45" s="63" t="s">
        <v>8</v>
      </c>
      <c r="C45" s="65" t="s">
        <v>1</v>
      </c>
      <c r="D45" s="65" t="s">
        <v>10</v>
      </c>
      <c r="E45" s="72"/>
      <c r="F45" s="72"/>
      <c r="G45" s="78">
        <f>G46+G67+G71</f>
        <v>17891.199999999997</v>
      </c>
      <c r="I45" s="20"/>
    </row>
    <row r="46" spans="1:11" ht="52.5" customHeight="1">
      <c r="A46" s="35" t="s">
        <v>11</v>
      </c>
      <c r="B46" s="15" t="s">
        <v>28</v>
      </c>
      <c r="C46" s="16" t="s">
        <v>1</v>
      </c>
      <c r="D46" s="16" t="s">
        <v>29</v>
      </c>
      <c r="E46" s="3"/>
      <c r="F46" s="3"/>
      <c r="G46" s="4">
        <f>G47+G52+G59+G62</f>
        <v>15488.699999999999</v>
      </c>
      <c r="I46" s="36"/>
      <c r="K46" s="20"/>
    </row>
    <row r="47" spans="1:11" ht="51.75" customHeight="1">
      <c r="A47" s="23" t="s">
        <v>14</v>
      </c>
      <c r="B47" s="79" t="s">
        <v>202</v>
      </c>
      <c r="C47" s="30" t="s">
        <v>1</v>
      </c>
      <c r="D47" s="30" t="s">
        <v>29</v>
      </c>
      <c r="E47" s="31" t="s">
        <v>234</v>
      </c>
      <c r="F47" s="31"/>
      <c r="G47" s="32">
        <f>G48+G50</f>
        <v>1222.1999999999998</v>
      </c>
      <c r="I47" s="36"/>
      <c r="K47" s="20"/>
    </row>
    <row r="48" spans="1:11" ht="65.25" customHeight="1">
      <c r="A48" s="23" t="s">
        <v>15</v>
      </c>
      <c r="B48" s="24" t="s">
        <v>139</v>
      </c>
      <c r="C48" s="30" t="s">
        <v>1</v>
      </c>
      <c r="D48" s="30" t="s">
        <v>29</v>
      </c>
      <c r="E48" s="31" t="s">
        <v>234</v>
      </c>
      <c r="F48" s="31" t="s">
        <v>140</v>
      </c>
      <c r="G48" s="32">
        <f>SUM(G49)</f>
        <v>1203.1</v>
      </c>
      <c r="I48" s="36"/>
      <c r="K48" s="20"/>
    </row>
    <row r="49" spans="1:11" ht="28.5" customHeight="1">
      <c r="A49" s="23" t="s">
        <v>137</v>
      </c>
      <c r="B49" s="23" t="s">
        <v>125</v>
      </c>
      <c r="C49" s="30" t="s">
        <v>1</v>
      </c>
      <c r="D49" s="30" t="s">
        <v>29</v>
      </c>
      <c r="E49" s="31" t="s">
        <v>234</v>
      </c>
      <c r="F49" s="31" t="s">
        <v>124</v>
      </c>
      <c r="G49" s="32">
        <v>1203.1</v>
      </c>
      <c r="I49" s="36"/>
      <c r="K49" s="20"/>
    </row>
    <row r="50" spans="1:11" ht="30" customHeight="1">
      <c r="A50" s="23" t="s">
        <v>59</v>
      </c>
      <c r="B50" s="23" t="s">
        <v>142</v>
      </c>
      <c r="C50" s="30" t="s">
        <v>1</v>
      </c>
      <c r="D50" s="30" t="s">
        <v>29</v>
      </c>
      <c r="E50" s="31" t="s">
        <v>234</v>
      </c>
      <c r="F50" s="31" t="s">
        <v>141</v>
      </c>
      <c r="G50" s="32">
        <f>SUM(G51)</f>
        <v>19.1</v>
      </c>
      <c r="I50" s="36"/>
      <c r="K50" s="20"/>
    </row>
    <row r="51" spans="1:11" ht="37.5" customHeight="1">
      <c r="A51" s="23" t="s">
        <v>138</v>
      </c>
      <c r="B51" s="23" t="s">
        <v>126</v>
      </c>
      <c r="C51" s="30" t="s">
        <v>1</v>
      </c>
      <c r="D51" s="30" t="s">
        <v>29</v>
      </c>
      <c r="E51" s="31" t="s">
        <v>234</v>
      </c>
      <c r="F51" s="31" t="s">
        <v>96</v>
      </c>
      <c r="G51" s="32">
        <v>19.1</v>
      </c>
      <c r="I51" s="36"/>
      <c r="K51" s="20"/>
    </row>
    <row r="52" spans="1:11" ht="51.75" customHeight="1">
      <c r="A52" s="23" t="s">
        <v>30</v>
      </c>
      <c r="B52" s="79" t="s">
        <v>203</v>
      </c>
      <c r="C52" s="30" t="s">
        <v>1</v>
      </c>
      <c r="D52" s="30" t="s">
        <v>29</v>
      </c>
      <c r="E52" s="31" t="s">
        <v>235</v>
      </c>
      <c r="F52" s="31"/>
      <c r="G52" s="32">
        <f>G53+G55+G57</f>
        <v>10847.899999999998</v>
      </c>
      <c r="I52" s="36"/>
      <c r="K52" s="20"/>
    </row>
    <row r="53" spans="1:11" ht="63.75" customHeight="1">
      <c r="A53" s="23" t="s">
        <v>31</v>
      </c>
      <c r="B53" s="24" t="s">
        <v>139</v>
      </c>
      <c r="C53" s="30" t="s">
        <v>1</v>
      </c>
      <c r="D53" s="30" t="s">
        <v>29</v>
      </c>
      <c r="E53" s="31" t="s">
        <v>235</v>
      </c>
      <c r="F53" s="31" t="s">
        <v>140</v>
      </c>
      <c r="G53" s="32">
        <f>SUM(G54)</f>
        <v>8929.3</v>
      </c>
      <c r="I53" s="36"/>
      <c r="K53" s="20"/>
    </row>
    <row r="54" spans="1:11" ht="28.5" customHeight="1">
      <c r="A54" s="23" t="s">
        <v>151</v>
      </c>
      <c r="B54" s="23" t="s">
        <v>125</v>
      </c>
      <c r="C54" s="30" t="s">
        <v>1</v>
      </c>
      <c r="D54" s="30" t="s">
        <v>29</v>
      </c>
      <c r="E54" s="31" t="s">
        <v>235</v>
      </c>
      <c r="F54" s="31" t="s">
        <v>124</v>
      </c>
      <c r="G54" s="32">
        <v>8929.3</v>
      </c>
      <c r="I54" s="36"/>
      <c r="K54" s="20"/>
    </row>
    <row r="55" spans="1:11" ht="28.5" customHeight="1">
      <c r="A55" s="23" t="s">
        <v>112</v>
      </c>
      <c r="B55" s="23" t="s">
        <v>142</v>
      </c>
      <c r="C55" s="30" t="s">
        <v>1</v>
      </c>
      <c r="D55" s="30" t="s">
        <v>29</v>
      </c>
      <c r="E55" s="31" t="s">
        <v>235</v>
      </c>
      <c r="F55" s="31" t="s">
        <v>141</v>
      </c>
      <c r="G55" s="32">
        <f>SUM(G56)</f>
        <v>1911.3</v>
      </c>
      <c r="I55" s="36"/>
      <c r="K55" s="20"/>
    </row>
    <row r="56" spans="1:11" ht="39" customHeight="1">
      <c r="A56" s="23" t="s">
        <v>152</v>
      </c>
      <c r="B56" s="23" t="s">
        <v>126</v>
      </c>
      <c r="C56" s="30" t="s">
        <v>1</v>
      </c>
      <c r="D56" s="30" t="s">
        <v>29</v>
      </c>
      <c r="E56" s="31" t="s">
        <v>235</v>
      </c>
      <c r="F56" s="31" t="s">
        <v>96</v>
      </c>
      <c r="G56" s="32">
        <v>1911.3</v>
      </c>
      <c r="I56" s="36"/>
      <c r="K56" s="20"/>
    </row>
    <row r="57" spans="1:11" ht="21" customHeight="1">
      <c r="A57" s="23" t="s">
        <v>113</v>
      </c>
      <c r="B57" s="23" t="s">
        <v>150</v>
      </c>
      <c r="C57" s="30" t="s">
        <v>1</v>
      </c>
      <c r="D57" s="30" t="s">
        <v>29</v>
      </c>
      <c r="E57" s="31" t="s">
        <v>235</v>
      </c>
      <c r="F57" s="31" t="s">
        <v>149</v>
      </c>
      <c r="G57" s="32">
        <f>SUM(G58)</f>
        <v>7.3</v>
      </c>
      <c r="I57" s="36"/>
      <c r="K57" s="20"/>
    </row>
    <row r="58" spans="1:11" ht="29.25" customHeight="1">
      <c r="A58" s="23" t="s">
        <v>114</v>
      </c>
      <c r="B58" s="23" t="s">
        <v>97</v>
      </c>
      <c r="C58" s="30" t="s">
        <v>1</v>
      </c>
      <c r="D58" s="30" t="s">
        <v>29</v>
      </c>
      <c r="E58" s="31" t="s">
        <v>235</v>
      </c>
      <c r="F58" s="31" t="s">
        <v>98</v>
      </c>
      <c r="G58" s="32">
        <v>7.3</v>
      </c>
      <c r="I58" s="36"/>
      <c r="K58" s="20"/>
    </row>
    <row r="59" spans="1:11" ht="55.5" customHeight="1">
      <c r="A59" s="23" t="s">
        <v>60</v>
      </c>
      <c r="B59" s="88" t="s">
        <v>267</v>
      </c>
      <c r="C59" s="30" t="s">
        <v>1</v>
      </c>
      <c r="D59" s="30" t="s">
        <v>29</v>
      </c>
      <c r="E59" s="31" t="s">
        <v>266</v>
      </c>
      <c r="F59" s="31"/>
      <c r="G59" s="32">
        <f>G60</f>
        <v>6</v>
      </c>
      <c r="I59" s="36"/>
      <c r="K59" s="20"/>
    </row>
    <row r="60" spans="1:11" ht="26.25" customHeight="1">
      <c r="A60" s="23" t="s">
        <v>61</v>
      </c>
      <c r="B60" s="23" t="s">
        <v>142</v>
      </c>
      <c r="C60" s="30" t="s">
        <v>1</v>
      </c>
      <c r="D60" s="30" t="s">
        <v>29</v>
      </c>
      <c r="E60" s="31" t="s">
        <v>266</v>
      </c>
      <c r="F60" s="31" t="s">
        <v>141</v>
      </c>
      <c r="G60" s="32">
        <f>SUM(G61)</f>
        <v>6</v>
      </c>
      <c r="I60" s="36"/>
      <c r="K60" s="20"/>
    </row>
    <row r="61" spans="1:11" ht="41.25" customHeight="1">
      <c r="A61" s="23" t="s">
        <v>153</v>
      </c>
      <c r="B61" s="23" t="s">
        <v>126</v>
      </c>
      <c r="C61" s="30" t="s">
        <v>1</v>
      </c>
      <c r="D61" s="30" t="s">
        <v>29</v>
      </c>
      <c r="E61" s="31" t="s">
        <v>266</v>
      </c>
      <c r="F61" s="31" t="s">
        <v>96</v>
      </c>
      <c r="G61" s="32">
        <v>6</v>
      </c>
      <c r="I61" s="36"/>
      <c r="K61" s="20"/>
    </row>
    <row r="62" spans="1:7" s="44" customFormat="1" ht="56.25" customHeight="1">
      <c r="A62" s="23" t="s">
        <v>219</v>
      </c>
      <c r="B62" s="79" t="s">
        <v>269</v>
      </c>
      <c r="C62" s="30" t="s">
        <v>1</v>
      </c>
      <c r="D62" s="30" t="s">
        <v>29</v>
      </c>
      <c r="E62" s="31" t="s">
        <v>268</v>
      </c>
      <c r="F62" s="31"/>
      <c r="G62" s="32">
        <f>G63+G65</f>
        <v>3412.6</v>
      </c>
    </row>
    <row r="63" spans="1:7" s="44" customFormat="1" ht="66.75" customHeight="1">
      <c r="A63" s="23" t="s">
        <v>220</v>
      </c>
      <c r="B63" s="23" t="s">
        <v>139</v>
      </c>
      <c r="C63" s="30" t="s">
        <v>1</v>
      </c>
      <c r="D63" s="30" t="s">
        <v>29</v>
      </c>
      <c r="E63" s="31" t="s">
        <v>268</v>
      </c>
      <c r="F63" s="31" t="s">
        <v>140</v>
      </c>
      <c r="G63" s="32">
        <f>SUM(G64)</f>
        <v>3190.6</v>
      </c>
    </row>
    <row r="64" spans="1:7" s="44" customFormat="1" ht="25.5">
      <c r="A64" s="23" t="s">
        <v>221</v>
      </c>
      <c r="B64" s="23" t="s">
        <v>125</v>
      </c>
      <c r="C64" s="30" t="s">
        <v>1</v>
      </c>
      <c r="D64" s="30" t="s">
        <v>29</v>
      </c>
      <c r="E64" s="31" t="s">
        <v>268</v>
      </c>
      <c r="F64" s="31" t="s">
        <v>124</v>
      </c>
      <c r="G64" s="32">
        <v>3190.6</v>
      </c>
    </row>
    <row r="65" spans="1:7" s="44" customFormat="1" ht="28.5" customHeight="1">
      <c r="A65" s="23" t="s">
        <v>260</v>
      </c>
      <c r="B65" s="23" t="s">
        <v>142</v>
      </c>
      <c r="C65" s="30" t="s">
        <v>1</v>
      </c>
      <c r="D65" s="30" t="s">
        <v>29</v>
      </c>
      <c r="E65" s="31" t="s">
        <v>268</v>
      </c>
      <c r="F65" s="31" t="s">
        <v>141</v>
      </c>
      <c r="G65" s="32">
        <f>SUM(G66)</f>
        <v>222</v>
      </c>
    </row>
    <row r="66" spans="1:7" s="44" customFormat="1" ht="38.25">
      <c r="A66" s="23" t="s">
        <v>261</v>
      </c>
      <c r="B66" s="23" t="s">
        <v>126</v>
      </c>
      <c r="C66" s="30" t="s">
        <v>1</v>
      </c>
      <c r="D66" s="30" t="s">
        <v>29</v>
      </c>
      <c r="E66" s="31" t="s">
        <v>268</v>
      </c>
      <c r="F66" s="31" t="s">
        <v>96</v>
      </c>
      <c r="G66" s="32">
        <v>222</v>
      </c>
    </row>
    <row r="67" spans="1:7" ht="15.75" customHeight="1">
      <c r="A67" s="35" t="s">
        <v>16</v>
      </c>
      <c r="B67" s="15" t="s">
        <v>32</v>
      </c>
      <c r="C67" s="30" t="s">
        <v>1</v>
      </c>
      <c r="D67" s="16" t="s">
        <v>33</v>
      </c>
      <c r="E67" s="3"/>
      <c r="F67" s="3"/>
      <c r="G67" s="4">
        <f>G68</f>
        <v>100</v>
      </c>
    </row>
    <row r="68" spans="1:7" ht="24.75" customHeight="1">
      <c r="A68" s="37" t="s">
        <v>19</v>
      </c>
      <c r="B68" s="79" t="s">
        <v>204</v>
      </c>
      <c r="C68" s="30" t="s">
        <v>1</v>
      </c>
      <c r="D68" s="2" t="s">
        <v>33</v>
      </c>
      <c r="E68" s="2" t="s">
        <v>236</v>
      </c>
      <c r="F68" s="25"/>
      <c r="G68" s="26">
        <f>G69</f>
        <v>100</v>
      </c>
    </row>
    <row r="69" spans="1:7" ht="18" customHeight="1">
      <c r="A69" s="37" t="s">
        <v>20</v>
      </c>
      <c r="B69" s="23" t="s">
        <v>150</v>
      </c>
      <c r="C69" s="30" t="s">
        <v>1</v>
      </c>
      <c r="D69" s="2" t="s">
        <v>33</v>
      </c>
      <c r="E69" s="2" t="s">
        <v>236</v>
      </c>
      <c r="F69" s="25" t="s">
        <v>149</v>
      </c>
      <c r="G69" s="26">
        <f>SUM(G70)</f>
        <v>100</v>
      </c>
    </row>
    <row r="70" spans="1:7" ht="25.5">
      <c r="A70" s="37" t="s">
        <v>145</v>
      </c>
      <c r="B70" s="23" t="s">
        <v>100</v>
      </c>
      <c r="C70" s="30" t="s">
        <v>1</v>
      </c>
      <c r="D70" s="2" t="s">
        <v>33</v>
      </c>
      <c r="E70" s="2" t="s">
        <v>236</v>
      </c>
      <c r="F70" s="25" t="s">
        <v>99</v>
      </c>
      <c r="G70" s="26">
        <v>100</v>
      </c>
    </row>
    <row r="71" spans="1:7" ht="15.75" customHeight="1">
      <c r="A71" s="35" t="s">
        <v>34</v>
      </c>
      <c r="B71" s="35" t="s">
        <v>35</v>
      </c>
      <c r="C71" s="30" t="s">
        <v>1</v>
      </c>
      <c r="D71" s="16" t="s">
        <v>36</v>
      </c>
      <c r="E71" s="3"/>
      <c r="F71" s="3"/>
      <c r="G71" s="4">
        <f>G72+G75+G78+G81+G84+G87+G90+G93+G96</f>
        <v>2302.5</v>
      </c>
    </row>
    <row r="72" spans="1:7" ht="39.75" customHeight="1" hidden="1">
      <c r="A72" s="38" t="s">
        <v>37</v>
      </c>
      <c r="B72" s="89" t="s">
        <v>38</v>
      </c>
      <c r="C72" s="30" t="s">
        <v>1</v>
      </c>
      <c r="D72" s="30" t="s">
        <v>36</v>
      </c>
      <c r="E72" s="31" t="s">
        <v>237</v>
      </c>
      <c r="F72" s="31"/>
      <c r="G72" s="32">
        <f>G73</f>
        <v>0</v>
      </c>
    </row>
    <row r="73" spans="1:7" ht="31.5" customHeight="1" hidden="1">
      <c r="A73" s="38" t="s">
        <v>39</v>
      </c>
      <c r="B73" s="23" t="s">
        <v>142</v>
      </c>
      <c r="C73" s="30" t="s">
        <v>1</v>
      </c>
      <c r="D73" s="30" t="s">
        <v>36</v>
      </c>
      <c r="E73" s="31" t="s">
        <v>237</v>
      </c>
      <c r="F73" s="31" t="s">
        <v>141</v>
      </c>
      <c r="G73" s="32">
        <f>SUM(G74)</f>
        <v>0</v>
      </c>
    </row>
    <row r="74" spans="1:7" ht="36.75" customHeight="1" hidden="1">
      <c r="A74" s="38" t="s">
        <v>156</v>
      </c>
      <c r="B74" s="23" t="s">
        <v>126</v>
      </c>
      <c r="C74" s="30" t="s">
        <v>1</v>
      </c>
      <c r="D74" s="30" t="s">
        <v>36</v>
      </c>
      <c r="E74" s="31" t="s">
        <v>237</v>
      </c>
      <c r="F74" s="31" t="s">
        <v>96</v>
      </c>
      <c r="G74" s="32">
        <v>0</v>
      </c>
    </row>
    <row r="75" spans="1:7" ht="76.5" customHeight="1" hidden="1">
      <c r="A75" s="39" t="s">
        <v>37</v>
      </c>
      <c r="B75" s="40" t="s">
        <v>41</v>
      </c>
      <c r="C75" s="30" t="s">
        <v>1</v>
      </c>
      <c r="D75" s="41" t="s">
        <v>36</v>
      </c>
      <c r="E75" s="42" t="s">
        <v>128</v>
      </c>
      <c r="F75" s="42"/>
      <c r="G75" s="43">
        <f>G76</f>
        <v>0</v>
      </c>
    </row>
    <row r="76" spans="1:7" ht="40.5" customHeight="1" hidden="1">
      <c r="A76" s="39" t="s">
        <v>39</v>
      </c>
      <c r="B76" s="40" t="s">
        <v>155</v>
      </c>
      <c r="C76" s="30" t="s">
        <v>1</v>
      </c>
      <c r="D76" s="41" t="s">
        <v>36</v>
      </c>
      <c r="E76" s="42" t="s">
        <v>128</v>
      </c>
      <c r="F76" s="42" t="s">
        <v>154</v>
      </c>
      <c r="G76" s="43">
        <f>SUM(G77)</f>
        <v>0</v>
      </c>
    </row>
    <row r="77" spans="1:7" ht="39" customHeight="1" hidden="1">
      <c r="A77" s="37" t="s">
        <v>156</v>
      </c>
      <c r="B77" s="23" t="s">
        <v>123</v>
      </c>
      <c r="C77" s="30" t="s">
        <v>1</v>
      </c>
      <c r="D77" s="41" t="s">
        <v>36</v>
      </c>
      <c r="E77" s="42" t="s">
        <v>128</v>
      </c>
      <c r="F77" s="25" t="s">
        <v>101</v>
      </c>
      <c r="G77" s="26">
        <v>0</v>
      </c>
    </row>
    <row r="78" spans="1:7" ht="25.5" customHeight="1" hidden="1">
      <c r="A78" s="37" t="s">
        <v>40</v>
      </c>
      <c r="B78" s="24" t="s">
        <v>102</v>
      </c>
      <c r="C78" s="30" t="s">
        <v>1</v>
      </c>
      <c r="D78" s="2" t="s">
        <v>36</v>
      </c>
      <c r="E78" s="2" t="s">
        <v>129</v>
      </c>
      <c r="F78" s="25"/>
      <c r="G78" s="26">
        <f>G79</f>
        <v>0</v>
      </c>
    </row>
    <row r="79" spans="1:7" ht="28.5" customHeight="1" hidden="1">
      <c r="A79" s="37" t="s">
        <v>42</v>
      </c>
      <c r="B79" s="23" t="s">
        <v>142</v>
      </c>
      <c r="C79" s="30" t="s">
        <v>1</v>
      </c>
      <c r="D79" s="2" t="s">
        <v>36</v>
      </c>
      <c r="E79" s="2" t="s">
        <v>129</v>
      </c>
      <c r="F79" s="25" t="s">
        <v>141</v>
      </c>
      <c r="G79" s="26">
        <f>SUM(G80)</f>
        <v>0</v>
      </c>
    </row>
    <row r="80" spans="1:7" ht="39.75" customHeight="1" hidden="1">
      <c r="A80" s="37" t="s">
        <v>157</v>
      </c>
      <c r="B80" s="23" t="s">
        <v>126</v>
      </c>
      <c r="C80" s="30" t="s">
        <v>1</v>
      </c>
      <c r="D80" s="2" t="s">
        <v>36</v>
      </c>
      <c r="E80" s="2" t="s">
        <v>129</v>
      </c>
      <c r="F80" s="25" t="s">
        <v>96</v>
      </c>
      <c r="G80" s="26">
        <v>0</v>
      </c>
    </row>
    <row r="81" spans="1:7" ht="24.75" customHeight="1">
      <c r="A81" s="37" t="s">
        <v>37</v>
      </c>
      <c r="B81" s="79" t="s">
        <v>54</v>
      </c>
      <c r="C81" s="30" t="s">
        <v>1</v>
      </c>
      <c r="D81" s="30" t="s">
        <v>36</v>
      </c>
      <c r="E81" s="30" t="s">
        <v>239</v>
      </c>
      <c r="F81" s="31"/>
      <c r="G81" s="26">
        <f>G82</f>
        <v>313</v>
      </c>
    </row>
    <row r="82" spans="1:7" ht="28.5" customHeight="1">
      <c r="A82" s="37" t="s">
        <v>39</v>
      </c>
      <c r="B82" s="23" t="s">
        <v>142</v>
      </c>
      <c r="C82" s="30" t="s">
        <v>1</v>
      </c>
      <c r="D82" s="30" t="s">
        <v>36</v>
      </c>
      <c r="E82" s="30" t="s">
        <v>239</v>
      </c>
      <c r="F82" s="31" t="s">
        <v>141</v>
      </c>
      <c r="G82" s="26">
        <f>SUM(G83)</f>
        <v>313</v>
      </c>
    </row>
    <row r="83" spans="1:7" ht="41.25" customHeight="1">
      <c r="A83" s="37" t="s">
        <v>156</v>
      </c>
      <c r="B83" s="23" t="s">
        <v>126</v>
      </c>
      <c r="C83" s="30" t="s">
        <v>1</v>
      </c>
      <c r="D83" s="30" t="s">
        <v>36</v>
      </c>
      <c r="E83" s="30" t="s">
        <v>239</v>
      </c>
      <c r="F83" s="31" t="s">
        <v>96</v>
      </c>
      <c r="G83" s="26">
        <v>313</v>
      </c>
    </row>
    <row r="84" spans="1:7" ht="30.75" customHeight="1">
      <c r="A84" s="37" t="s">
        <v>40</v>
      </c>
      <c r="B84" s="79" t="s">
        <v>209</v>
      </c>
      <c r="C84" s="30" t="s">
        <v>1</v>
      </c>
      <c r="D84" s="2" t="s">
        <v>36</v>
      </c>
      <c r="E84" s="2" t="s">
        <v>240</v>
      </c>
      <c r="F84" s="25"/>
      <c r="G84" s="26">
        <f>SUM(G85)</f>
        <v>795</v>
      </c>
    </row>
    <row r="85" spans="1:7" ht="30.75" customHeight="1">
      <c r="A85" s="37" t="s">
        <v>42</v>
      </c>
      <c r="B85" s="23" t="s">
        <v>142</v>
      </c>
      <c r="C85" s="30" t="s">
        <v>1</v>
      </c>
      <c r="D85" s="2" t="s">
        <v>36</v>
      </c>
      <c r="E85" s="2" t="s">
        <v>240</v>
      </c>
      <c r="F85" s="25" t="s">
        <v>141</v>
      </c>
      <c r="G85" s="26">
        <f>SUM(G86)</f>
        <v>795</v>
      </c>
    </row>
    <row r="86" spans="1:7" ht="39.75" customHeight="1">
      <c r="A86" s="37" t="s">
        <v>157</v>
      </c>
      <c r="B86" s="23" t="s">
        <v>126</v>
      </c>
      <c r="C86" s="30" t="s">
        <v>1</v>
      </c>
      <c r="D86" s="2" t="s">
        <v>36</v>
      </c>
      <c r="E86" s="2" t="s">
        <v>240</v>
      </c>
      <c r="F86" s="25" t="s">
        <v>96</v>
      </c>
      <c r="G86" s="26">
        <v>795</v>
      </c>
    </row>
    <row r="87" spans="1:7" ht="40.5" customHeight="1">
      <c r="A87" s="37" t="s">
        <v>43</v>
      </c>
      <c r="B87" s="79" t="s">
        <v>208</v>
      </c>
      <c r="C87" s="30" t="s">
        <v>1</v>
      </c>
      <c r="D87" s="2" t="s">
        <v>36</v>
      </c>
      <c r="E87" s="2" t="s">
        <v>241</v>
      </c>
      <c r="F87" s="25"/>
      <c r="G87" s="26">
        <f>SUM(G88)</f>
        <v>528.6</v>
      </c>
    </row>
    <row r="88" spans="1:7" ht="30.75" customHeight="1">
      <c r="A88" s="37" t="s">
        <v>44</v>
      </c>
      <c r="B88" s="23" t="s">
        <v>142</v>
      </c>
      <c r="C88" s="30" t="s">
        <v>1</v>
      </c>
      <c r="D88" s="2" t="s">
        <v>36</v>
      </c>
      <c r="E88" s="2" t="s">
        <v>241</v>
      </c>
      <c r="F88" s="25" t="s">
        <v>141</v>
      </c>
      <c r="G88" s="26">
        <f>SUM(G89)</f>
        <v>528.6</v>
      </c>
    </row>
    <row r="89" spans="1:7" ht="39.75" customHeight="1">
      <c r="A89" s="37" t="s">
        <v>158</v>
      </c>
      <c r="B89" s="23" t="s">
        <v>126</v>
      </c>
      <c r="C89" s="30" t="s">
        <v>1</v>
      </c>
      <c r="D89" s="2" t="s">
        <v>36</v>
      </c>
      <c r="E89" s="2" t="s">
        <v>241</v>
      </c>
      <c r="F89" s="25" t="s">
        <v>96</v>
      </c>
      <c r="G89" s="26">
        <v>528.6</v>
      </c>
    </row>
    <row r="90" spans="1:7" ht="54.75" customHeight="1">
      <c r="A90" s="37" t="s">
        <v>115</v>
      </c>
      <c r="B90" s="79" t="s">
        <v>206</v>
      </c>
      <c r="C90" s="30" t="s">
        <v>1</v>
      </c>
      <c r="D90" s="2" t="s">
        <v>36</v>
      </c>
      <c r="E90" s="2" t="s">
        <v>242</v>
      </c>
      <c r="F90" s="25"/>
      <c r="G90" s="26">
        <f>SUM(G91)</f>
        <v>146.9</v>
      </c>
    </row>
    <row r="91" spans="1:7" ht="30.75" customHeight="1">
      <c r="A91" s="37" t="s">
        <v>116</v>
      </c>
      <c r="B91" s="23" t="s">
        <v>142</v>
      </c>
      <c r="C91" s="30" t="s">
        <v>1</v>
      </c>
      <c r="D91" s="2" t="s">
        <v>36</v>
      </c>
      <c r="E91" s="2" t="s">
        <v>242</v>
      </c>
      <c r="F91" s="25" t="s">
        <v>141</v>
      </c>
      <c r="G91" s="26">
        <f>SUM(G92)</f>
        <v>146.9</v>
      </c>
    </row>
    <row r="92" spans="1:7" ht="39.75" customHeight="1">
      <c r="A92" s="37" t="s">
        <v>122</v>
      </c>
      <c r="B92" s="23" t="s">
        <v>126</v>
      </c>
      <c r="C92" s="30" t="s">
        <v>1</v>
      </c>
      <c r="D92" s="2" t="s">
        <v>36</v>
      </c>
      <c r="E92" s="2" t="s">
        <v>242</v>
      </c>
      <c r="F92" s="25" t="s">
        <v>96</v>
      </c>
      <c r="G92" s="26">
        <v>146.9</v>
      </c>
    </row>
    <row r="93" spans="1:7" ht="69.75" customHeight="1">
      <c r="A93" s="37" t="s">
        <v>117</v>
      </c>
      <c r="B93" s="79" t="s">
        <v>207</v>
      </c>
      <c r="C93" s="30" t="s">
        <v>1</v>
      </c>
      <c r="D93" s="2" t="s">
        <v>36</v>
      </c>
      <c r="E93" s="2" t="s">
        <v>243</v>
      </c>
      <c r="F93" s="25"/>
      <c r="G93" s="26">
        <f>SUM(G94)</f>
        <v>302</v>
      </c>
    </row>
    <row r="94" spans="1:7" ht="26.25" customHeight="1">
      <c r="A94" s="37" t="s">
        <v>118</v>
      </c>
      <c r="B94" s="23" t="s">
        <v>142</v>
      </c>
      <c r="C94" s="30" t="s">
        <v>1</v>
      </c>
      <c r="D94" s="2" t="s">
        <v>36</v>
      </c>
      <c r="E94" s="2" t="s">
        <v>243</v>
      </c>
      <c r="F94" s="25" t="s">
        <v>141</v>
      </c>
      <c r="G94" s="26">
        <f>SUM(G95)</f>
        <v>302</v>
      </c>
    </row>
    <row r="95" spans="1:7" ht="36.75" customHeight="1">
      <c r="A95" s="37" t="s">
        <v>159</v>
      </c>
      <c r="B95" s="23" t="s">
        <v>126</v>
      </c>
      <c r="C95" s="30" t="s">
        <v>1</v>
      </c>
      <c r="D95" s="2" t="s">
        <v>36</v>
      </c>
      <c r="E95" s="2" t="s">
        <v>243</v>
      </c>
      <c r="F95" s="25" t="s">
        <v>96</v>
      </c>
      <c r="G95" s="26">
        <v>302</v>
      </c>
    </row>
    <row r="96" spans="1:7" ht="66.75" customHeight="1">
      <c r="A96" s="37" t="s">
        <v>119</v>
      </c>
      <c r="B96" s="79" t="s">
        <v>210</v>
      </c>
      <c r="C96" s="30" t="s">
        <v>1</v>
      </c>
      <c r="D96" s="2" t="s">
        <v>36</v>
      </c>
      <c r="E96" s="2" t="s">
        <v>244</v>
      </c>
      <c r="F96" s="25"/>
      <c r="G96" s="26">
        <f>SUM(G97)</f>
        <v>217</v>
      </c>
    </row>
    <row r="97" spans="1:7" ht="28.5" customHeight="1">
      <c r="A97" s="37" t="s">
        <v>120</v>
      </c>
      <c r="B97" s="23" t="s">
        <v>142</v>
      </c>
      <c r="C97" s="30" t="s">
        <v>1</v>
      </c>
      <c r="D97" s="2" t="s">
        <v>36</v>
      </c>
      <c r="E97" s="2" t="s">
        <v>244</v>
      </c>
      <c r="F97" s="25" t="s">
        <v>141</v>
      </c>
      <c r="G97" s="26">
        <f>SUM(G98)</f>
        <v>217</v>
      </c>
    </row>
    <row r="98" spans="1:7" ht="38.25" customHeight="1">
      <c r="A98" s="37" t="s">
        <v>160</v>
      </c>
      <c r="B98" s="23" t="s">
        <v>126</v>
      </c>
      <c r="C98" s="30" t="s">
        <v>1</v>
      </c>
      <c r="D98" s="2" t="s">
        <v>36</v>
      </c>
      <c r="E98" s="2" t="s">
        <v>244</v>
      </c>
      <c r="F98" s="25" t="s">
        <v>96</v>
      </c>
      <c r="G98" s="26">
        <v>217</v>
      </c>
    </row>
    <row r="99" spans="1:12" s="44" customFormat="1" ht="31.5" customHeight="1">
      <c r="A99" s="35" t="s">
        <v>22</v>
      </c>
      <c r="B99" s="15" t="s">
        <v>46</v>
      </c>
      <c r="C99" s="30" t="s">
        <v>1</v>
      </c>
      <c r="D99" s="16" t="s">
        <v>47</v>
      </c>
      <c r="E99" s="3"/>
      <c r="F99" s="3"/>
      <c r="G99" s="4">
        <f>G100</f>
        <v>742.1</v>
      </c>
      <c r="K99" s="19"/>
      <c r="L99" s="45"/>
    </row>
    <row r="100" spans="1:7" s="44" customFormat="1" ht="39.75" customHeight="1">
      <c r="A100" s="35" t="s">
        <v>11</v>
      </c>
      <c r="B100" s="15" t="s">
        <v>48</v>
      </c>
      <c r="C100" s="30" t="s">
        <v>1</v>
      </c>
      <c r="D100" s="30" t="s">
        <v>49</v>
      </c>
      <c r="E100" s="3"/>
      <c r="F100" s="3"/>
      <c r="G100" s="4">
        <f>G101+G104</f>
        <v>742.1</v>
      </c>
    </row>
    <row r="101" spans="1:7" s="44" customFormat="1" ht="108" customHeight="1">
      <c r="A101" s="37" t="s">
        <v>14</v>
      </c>
      <c r="B101" s="79" t="s">
        <v>211</v>
      </c>
      <c r="C101" s="30" t="s">
        <v>1</v>
      </c>
      <c r="D101" s="2" t="s">
        <v>49</v>
      </c>
      <c r="E101" s="25" t="s">
        <v>245</v>
      </c>
      <c r="F101" s="25"/>
      <c r="G101" s="26">
        <f>G102</f>
        <v>643.1</v>
      </c>
    </row>
    <row r="102" spans="1:7" s="44" customFormat="1" ht="30" customHeight="1">
      <c r="A102" s="37" t="s">
        <v>15</v>
      </c>
      <c r="B102" s="23" t="s">
        <v>142</v>
      </c>
      <c r="C102" s="30" t="s">
        <v>1</v>
      </c>
      <c r="D102" s="2" t="s">
        <v>49</v>
      </c>
      <c r="E102" s="25" t="s">
        <v>245</v>
      </c>
      <c r="F102" s="25" t="s">
        <v>141</v>
      </c>
      <c r="G102" s="26">
        <f>SUM(G103)</f>
        <v>643.1</v>
      </c>
    </row>
    <row r="103" spans="1:7" s="44" customFormat="1" ht="39" customHeight="1">
      <c r="A103" s="37" t="s">
        <v>137</v>
      </c>
      <c r="B103" s="23" t="s">
        <v>126</v>
      </c>
      <c r="C103" s="30" t="s">
        <v>1</v>
      </c>
      <c r="D103" s="2" t="s">
        <v>49</v>
      </c>
      <c r="E103" s="25" t="s">
        <v>245</v>
      </c>
      <c r="F103" s="25" t="s">
        <v>96</v>
      </c>
      <c r="G103" s="26">
        <v>643.1</v>
      </c>
    </row>
    <row r="104" spans="1:7" s="44" customFormat="1" ht="81.75" customHeight="1">
      <c r="A104" s="37" t="s">
        <v>19</v>
      </c>
      <c r="B104" s="79" t="s">
        <v>92</v>
      </c>
      <c r="C104" s="30" t="s">
        <v>1</v>
      </c>
      <c r="D104" s="2" t="s">
        <v>49</v>
      </c>
      <c r="E104" s="25" t="s">
        <v>246</v>
      </c>
      <c r="F104" s="25"/>
      <c r="G104" s="26">
        <f>G105</f>
        <v>99</v>
      </c>
    </row>
    <row r="105" spans="1:7" s="44" customFormat="1" ht="31.5" customHeight="1">
      <c r="A105" s="37" t="s">
        <v>20</v>
      </c>
      <c r="B105" s="23" t="s">
        <v>142</v>
      </c>
      <c r="C105" s="30" t="s">
        <v>1</v>
      </c>
      <c r="D105" s="2" t="s">
        <v>49</v>
      </c>
      <c r="E105" s="25" t="s">
        <v>246</v>
      </c>
      <c r="F105" s="25" t="s">
        <v>141</v>
      </c>
      <c r="G105" s="26">
        <f>SUM(G106)</f>
        <v>99</v>
      </c>
    </row>
    <row r="106" spans="1:7" s="44" customFormat="1" ht="39" customHeight="1">
      <c r="A106" s="37" t="s">
        <v>145</v>
      </c>
      <c r="B106" s="23" t="s">
        <v>126</v>
      </c>
      <c r="C106" s="30" t="s">
        <v>1</v>
      </c>
      <c r="D106" s="2" t="s">
        <v>49</v>
      </c>
      <c r="E106" s="25" t="s">
        <v>246</v>
      </c>
      <c r="F106" s="25" t="s">
        <v>96</v>
      </c>
      <c r="G106" s="26">
        <v>99</v>
      </c>
    </row>
    <row r="107" spans="1:7" s="44" customFormat="1" ht="16.5" customHeight="1">
      <c r="A107" s="15" t="s">
        <v>45</v>
      </c>
      <c r="B107" s="21" t="s">
        <v>50</v>
      </c>
      <c r="C107" s="30" t="s">
        <v>1</v>
      </c>
      <c r="D107" s="6" t="s">
        <v>51</v>
      </c>
      <c r="E107" s="2"/>
      <c r="F107" s="25"/>
      <c r="G107" s="8">
        <f>G108</f>
        <v>625.4</v>
      </c>
    </row>
    <row r="108" spans="1:7" s="44" customFormat="1" ht="15.75" customHeight="1">
      <c r="A108" s="15">
        <v>1</v>
      </c>
      <c r="B108" s="21" t="s">
        <v>52</v>
      </c>
      <c r="C108" s="30" t="s">
        <v>1</v>
      </c>
      <c r="D108" s="6" t="s">
        <v>53</v>
      </c>
      <c r="E108" s="2"/>
      <c r="F108" s="25"/>
      <c r="G108" s="8">
        <f>SUM(G109)</f>
        <v>625.4</v>
      </c>
    </row>
    <row r="109" spans="1:7" s="46" customFormat="1" ht="137.25" customHeight="1">
      <c r="A109" s="5" t="s">
        <v>14</v>
      </c>
      <c r="B109" s="79" t="s">
        <v>212</v>
      </c>
      <c r="C109" s="30" t="s">
        <v>1</v>
      </c>
      <c r="D109" s="30" t="s">
        <v>53</v>
      </c>
      <c r="E109" s="2" t="s">
        <v>247</v>
      </c>
      <c r="F109" s="25"/>
      <c r="G109" s="32">
        <f>SUM(G110)</f>
        <v>625.4</v>
      </c>
    </row>
    <row r="110" spans="1:7" s="46" customFormat="1" ht="27" customHeight="1">
      <c r="A110" s="5" t="s">
        <v>15</v>
      </c>
      <c r="B110" s="23" t="s">
        <v>142</v>
      </c>
      <c r="C110" s="30" t="s">
        <v>1</v>
      </c>
      <c r="D110" s="30" t="s">
        <v>53</v>
      </c>
      <c r="E110" s="2" t="s">
        <v>247</v>
      </c>
      <c r="F110" s="25" t="s">
        <v>141</v>
      </c>
      <c r="G110" s="32">
        <f>SUM(G111)</f>
        <v>625.4</v>
      </c>
    </row>
    <row r="111" spans="1:7" s="46" customFormat="1" ht="39" customHeight="1">
      <c r="A111" s="5" t="s">
        <v>137</v>
      </c>
      <c r="B111" s="23" t="s">
        <v>126</v>
      </c>
      <c r="C111" s="30" t="s">
        <v>1</v>
      </c>
      <c r="D111" s="30" t="s">
        <v>53</v>
      </c>
      <c r="E111" s="2" t="s">
        <v>247</v>
      </c>
      <c r="F111" s="25" t="s">
        <v>96</v>
      </c>
      <c r="G111" s="32">
        <v>625.4</v>
      </c>
    </row>
    <row r="112" spans="1:12" s="44" customFormat="1" ht="18" customHeight="1">
      <c r="A112" s="15" t="s">
        <v>162</v>
      </c>
      <c r="B112" s="15" t="s">
        <v>55</v>
      </c>
      <c r="C112" s="6" t="s">
        <v>1</v>
      </c>
      <c r="D112" s="16" t="s">
        <v>56</v>
      </c>
      <c r="E112" s="3"/>
      <c r="F112" s="3"/>
      <c r="G112" s="4">
        <f>G113</f>
        <v>53080.1</v>
      </c>
      <c r="J112" s="45"/>
      <c r="K112" s="19"/>
      <c r="L112" s="45"/>
    </row>
    <row r="113" spans="1:7" s="44" customFormat="1" ht="15.75" customHeight="1">
      <c r="A113" s="34" t="s">
        <v>11</v>
      </c>
      <c r="B113" s="15" t="s">
        <v>57</v>
      </c>
      <c r="C113" s="6" t="s">
        <v>1</v>
      </c>
      <c r="D113" s="16" t="s">
        <v>58</v>
      </c>
      <c r="E113" s="3"/>
      <c r="F113" s="3"/>
      <c r="G113" s="4">
        <f>G114+G117+G120+G125</f>
        <v>53080.1</v>
      </c>
    </row>
    <row r="114" spans="1:7" s="44" customFormat="1" ht="28.5" customHeight="1">
      <c r="A114" s="38" t="s">
        <v>14</v>
      </c>
      <c r="B114" s="79" t="s">
        <v>94</v>
      </c>
      <c r="C114" s="30" t="s">
        <v>1</v>
      </c>
      <c r="D114" s="30" t="s">
        <v>58</v>
      </c>
      <c r="E114" s="31" t="s">
        <v>248</v>
      </c>
      <c r="F114" s="31"/>
      <c r="G114" s="32">
        <f>G115</f>
        <v>23536.6</v>
      </c>
    </row>
    <row r="115" spans="1:7" s="44" customFormat="1" ht="32.25" customHeight="1">
      <c r="A115" s="38" t="s">
        <v>15</v>
      </c>
      <c r="B115" s="23" t="s">
        <v>142</v>
      </c>
      <c r="C115" s="30" t="s">
        <v>1</v>
      </c>
      <c r="D115" s="30" t="s">
        <v>58</v>
      </c>
      <c r="E115" s="31" t="s">
        <v>248</v>
      </c>
      <c r="F115" s="31" t="s">
        <v>141</v>
      </c>
      <c r="G115" s="32">
        <f>SUM(G116)</f>
        <v>23536.6</v>
      </c>
    </row>
    <row r="116" spans="1:7" s="44" customFormat="1" ht="39" customHeight="1">
      <c r="A116" s="38" t="s">
        <v>137</v>
      </c>
      <c r="B116" s="23" t="s">
        <v>126</v>
      </c>
      <c r="C116" s="30" t="s">
        <v>1</v>
      </c>
      <c r="D116" s="30" t="s">
        <v>58</v>
      </c>
      <c r="E116" s="31" t="s">
        <v>248</v>
      </c>
      <c r="F116" s="31" t="s">
        <v>96</v>
      </c>
      <c r="G116" s="32">
        <v>23536.6</v>
      </c>
    </row>
    <row r="117" spans="1:7" s="44" customFormat="1" ht="41.25" customHeight="1">
      <c r="A117" s="38" t="s">
        <v>30</v>
      </c>
      <c r="B117" s="79" t="s">
        <v>95</v>
      </c>
      <c r="C117" s="30" t="s">
        <v>1</v>
      </c>
      <c r="D117" s="30" t="s">
        <v>58</v>
      </c>
      <c r="E117" s="31" t="s">
        <v>249</v>
      </c>
      <c r="F117" s="31"/>
      <c r="G117" s="32">
        <f>G118</f>
        <v>1135</v>
      </c>
    </row>
    <row r="118" spans="1:7" s="44" customFormat="1" ht="29.25" customHeight="1">
      <c r="A118" s="38" t="s">
        <v>31</v>
      </c>
      <c r="B118" s="23" t="s">
        <v>142</v>
      </c>
      <c r="C118" s="30" t="s">
        <v>1</v>
      </c>
      <c r="D118" s="30" t="s">
        <v>58</v>
      </c>
      <c r="E118" s="31" t="s">
        <v>249</v>
      </c>
      <c r="F118" s="31" t="s">
        <v>141</v>
      </c>
      <c r="G118" s="32">
        <f>SUM(G119)</f>
        <v>1135</v>
      </c>
    </row>
    <row r="119" spans="1:7" s="44" customFormat="1" ht="38.25" customHeight="1">
      <c r="A119" s="38" t="s">
        <v>151</v>
      </c>
      <c r="B119" s="23" t="s">
        <v>126</v>
      </c>
      <c r="C119" s="30" t="s">
        <v>1</v>
      </c>
      <c r="D119" s="30" t="s">
        <v>58</v>
      </c>
      <c r="E119" s="31" t="s">
        <v>249</v>
      </c>
      <c r="F119" s="31" t="s">
        <v>96</v>
      </c>
      <c r="G119" s="32">
        <v>1135</v>
      </c>
    </row>
    <row r="120" spans="1:7" s="44" customFormat="1" ht="26.25" customHeight="1">
      <c r="A120" s="38" t="s">
        <v>60</v>
      </c>
      <c r="B120" s="79" t="s">
        <v>63</v>
      </c>
      <c r="C120" s="30" t="s">
        <v>1</v>
      </c>
      <c r="D120" s="30" t="s">
        <v>58</v>
      </c>
      <c r="E120" s="31" t="s">
        <v>250</v>
      </c>
      <c r="F120" s="31"/>
      <c r="G120" s="32">
        <f>G121+G123</f>
        <v>5792.5</v>
      </c>
    </row>
    <row r="121" spans="1:7" s="44" customFormat="1" ht="30.75" customHeight="1">
      <c r="A121" s="38" t="s">
        <v>61</v>
      </c>
      <c r="B121" s="23" t="s">
        <v>142</v>
      </c>
      <c r="C121" s="30" t="s">
        <v>1</v>
      </c>
      <c r="D121" s="30" t="s">
        <v>58</v>
      </c>
      <c r="E121" s="31" t="s">
        <v>250</v>
      </c>
      <c r="F121" s="31" t="s">
        <v>141</v>
      </c>
      <c r="G121" s="32">
        <f>SUM(G122)</f>
        <v>4592.5</v>
      </c>
    </row>
    <row r="122" spans="1:7" s="44" customFormat="1" ht="37.5" customHeight="1">
      <c r="A122" s="38" t="s">
        <v>153</v>
      </c>
      <c r="B122" s="23" t="s">
        <v>126</v>
      </c>
      <c r="C122" s="30" t="s">
        <v>1</v>
      </c>
      <c r="D122" s="30" t="s">
        <v>58</v>
      </c>
      <c r="E122" s="31" t="s">
        <v>250</v>
      </c>
      <c r="F122" s="31" t="s">
        <v>96</v>
      </c>
      <c r="G122" s="32">
        <v>4592.5</v>
      </c>
    </row>
    <row r="123" spans="1:7" s="44" customFormat="1" ht="19.5" customHeight="1">
      <c r="A123" s="38" t="s">
        <v>258</v>
      </c>
      <c r="B123" s="23" t="s">
        <v>150</v>
      </c>
      <c r="C123" s="30" t="s">
        <v>1</v>
      </c>
      <c r="D123" s="30" t="s">
        <v>58</v>
      </c>
      <c r="E123" s="31" t="s">
        <v>250</v>
      </c>
      <c r="F123" s="31" t="s">
        <v>149</v>
      </c>
      <c r="G123" s="32">
        <f>SUM(G124)</f>
        <v>1200</v>
      </c>
    </row>
    <row r="124" spans="1:7" s="44" customFormat="1" ht="28.5" customHeight="1">
      <c r="A124" s="38" t="s">
        <v>259</v>
      </c>
      <c r="B124" s="23" t="s">
        <v>97</v>
      </c>
      <c r="C124" s="30" t="s">
        <v>1</v>
      </c>
      <c r="D124" s="30" t="s">
        <v>58</v>
      </c>
      <c r="E124" s="31" t="s">
        <v>250</v>
      </c>
      <c r="F124" s="31" t="s">
        <v>98</v>
      </c>
      <c r="G124" s="32">
        <v>1200</v>
      </c>
    </row>
    <row r="125" spans="1:7" s="44" customFormat="1" ht="42.75" customHeight="1">
      <c r="A125" s="38" t="s">
        <v>219</v>
      </c>
      <c r="B125" s="79" t="s">
        <v>213</v>
      </c>
      <c r="C125" s="30" t="s">
        <v>1</v>
      </c>
      <c r="D125" s="30" t="s">
        <v>58</v>
      </c>
      <c r="E125" s="31" t="s">
        <v>251</v>
      </c>
      <c r="F125" s="33"/>
      <c r="G125" s="32">
        <f>G126</f>
        <v>22616</v>
      </c>
    </row>
    <row r="126" spans="1:7" s="44" customFormat="1" ht="28.5" customHeight="1">
      <c r="A126" s="38" t="s">
        <v>220</v>
      </c>
      <c r="B126" s="23" t="s">
        <v>142</v>
      </c>
      <c r="C126" s="30" t="s">
        <v>1</v>
      </c>
      <c r="D126" s="30" t="s">
        <v>58</v>
      </c>
      <c r="E126" s="31" t="s">
        <v>251</v>
      </c>
      <c r="F126" s="31" t="s">
        <v>141</v>
      </c>
      <c r="G126" s="32">
        <f>SUM(G127)</f>
        <v>22616</v>
      </c>
    </row>
    <row r="127" spans="1:7" s="44" customFormat="1" ht="39" customHeight="1">
      <c r="A127" s="38" t="s">
        <v>221</v>
      </c>
      <c r="B127" s="23" t="s">
        <v>126</v>
      </c>
      <c r="C127" s="30" t="s">
        <v>1</v>
      </c>
      <c r="D127" s="30" t="s">
        <v>58</v>
      </c>
      <c r="E127" s="31" t="s">
        <v>251</v>
      </c>
      <c r="F127" s="31" t="s">
        <v>96</v>
      </c>
      <c r="G127" s="32">
        <v>22616</v>
      </c>
    </row>
    <row r="128" spans="1:11" s="44" customFormat="1" ht="16.5" customHeight="1">
      <c r="A128" s="35" t="s">
        <v>67</v>
      </c>
      <c r="B128" s="15" t="s">
        <v>68</v>
      </c>
      <c r="C128" s="6" t="s">
        <v>1</v>
      </c>
      <c r="D128" s="16" t="s">
        <v>69</v>
      </c>
      <c r="E128" s="3"/>
      <c r="F128" s="3"/>
      <c r="G128" s="4">
        <f>G129+G133</f>
        <v>120.1</v>
      </c>
      <c r="K128" s="47"/>
    </row>
    <row r="129" spans="1:11" s="44" customFormat="1" ht="27.75" customHeight="1">
      <c r="A129" s="35" t="s">
        <v>11</v>
      </c>
      <c r="B129" s="15" t="s">
        <v>107</v>
      </c>
      <c r="C129" s="6" t="s">
        <v>1</v>
      </c>
      <c r="D129" s="16" t="s">
        <v>108</v>
      </c>
      <c r="E129" s="3"/>
      <c r="F129" s="3"/>
      <c r="G129" s="4">
        <f>G130</f>
        <v>120.1</v>
      </c>
      <c r="K129" s="47"/>
    </row>
    <row r="130" spans="1:11" s="44" customFormat="1" ht="112.5" customHeight="1">
      <c r="A130" s="37" t="s">
        <v>14</v>
      </c>
      <c r="B130" s="79" t="s">
        <v>214</v>
      </c>
      <c r="C130" s="30" t="s">
        <v>1</v>
      </c>
      <c r="D130" s="2" t="s">
        <v>108</v>
      </c>
      <c r="E130" s="2" t="s">
        <v>252</v>
      </c>
      <c r="F130" s="25"/>
      <c r="G130" s="26">
        <f>G131</f>
        <v>120.1</v>
      </c>
      <c r="K130" s="47"/>
    </row>
    <row r="131" spans="1:11" s="44" customFormat="1" ht="30" customHeight="1">
      <c r="A131" s="37" t="s">
        <v>15</v>
      </c>
      <c r="B131" s="23" t="s">
        <v>142</v>
      </c>
      <c r="C131" s="30" t="s">
        <v>1</v>
      </c>
      <c r="D131" s="2" t="s">
        <v>108</v>
      </c>
      <c r="E131" s="2" t="s">
        <v>252</v>
      </c>
      <c r="F131" s="25" t="s">
        <v>141</v>
      </c>
      <c r="G131" s="26">
        <f>SUM(G132)</f>
        <v>120.1</v>
      </c>
      <c r="K131" s="47"/>
    </row>
    <row r="132" spans="1:11" s="44" customFormat="1" ht="39.75" customHeight="1">
      <c r="A132" s="37" t="s">
        <v>137</v>
      </c>
      <c r="B132" s="23" t="s">
        <v>126</v>
      </c>
      <c r="C132" s="30" t="s">
        <v>1</v>
      </c>
      <c r="D132" s="2" t="s">
        <v>108</v>
      </c>
      <c r="E132" s="2" t="s">
        <v>252</v>
      </c>
      <c r="F132" s="25" t="s">
        <v>96</v>
      </c>
      <c r="G132" s="26">
        <v>120.1</v>
      </c>
      <c r="K132" s="47"/>
    </row>
    <row r="133" spans="1:10" s="44" customFormat="1" ht="15" customHeight="1" hidden="1">
      <c r="A133" s="35" t="s">
        <v>16</v>
      </c>
      <c r="B133" s="15" t="s">
        <v>70</v>
      </c>
      <c r="C133" s="6" t="s">
        <v>1</v>
      </c>
      <c r="D133" s="16" t="s">
        <v>71</v>
      </c>
      <c r="E133" s="3"/>
      <c r="F133" s="3"/>
      <c r="G133" s="4">
        <f>G134+G137</f>
        <v>0</v>
      </c>
      <c r="I133" s="48"/>
      <c r="J133" s="45"/>
    </row>
    <row r="134" spans="1:10" s="44" customFormat="1" ht="42" customHeight="1" hidden="1">
      <c r="A134" s="37" t="s">
        <v>19</v>
      </c>
      <c r="B134" s="24" t="s">
        <v>72</v>
      </c>
      <c r="C134" s="30" t="s">
        <v>1</v>
      </c>
      <c r="D134" s="2" t="s">
        <v>71</v>
      </c>
      <c r="E134" s="2" t="s">
        <v>131</v>
      </c>
      <c r="F134" s="25"/>
      <c r="G134" s="26">
        <f>G135</f>
        <v>0</v>
      </c>
      <c r="I134" s="49"/>
      <c r="J134" s="50"/>
    </row>
    <row r="135" spans="1:10" s="44" customFormat="1" ht="29.25" customHeight="1" hidden="1">
      <c r="A135" s="37" t="s">
        <v>20</v>
      </c>
      <c r="B135" s="23" t="s">
        <v>142</v>
      </c>
      <c r="C135" s="30" t="s">
        <v>1</v>
      </c>
      <c r="D135" s="2" t="s">
        <v>71</v>
      </c>
      <c r="E135" s="2" t="s">
        <v>131</v>
      </c>
      <c r="F135" s="25" t="s">
        <v>141</v>
      </c>
      <c r="G135" s="26">
        <f>SUM(G136)</f>
        <v>0</v>
      </c>
      <c r="I135" s="49"/>
      <c r="J135" s="50"/>
    </row>
    <row r="136" spans="1:9" s="44" customFormat="1" ht="38.25" customHeight="1" hidden="1">
      <c r="A136" s="37" t="s">
        <v>145</v>
      </c>
      <c r="B136" s="23" t="s">
        <v>126</v>
      </c>
      <c r="C136" s="30" t="s">
        <v>1</v>
      </c>
      <c r="D136" s="2" t="s">
        <v>71</v>
      </c>
      <c r="E136" s="2" t="s">
        <v>131</v>
      </c>
      <c r="F136" s="25" t="s">
        <v>96</v>
      </c>
      <c r="G136" s="26">
        <v>0</v>
      </c>
      <c r="I136" s="48"/>
    </row>
    <row r="137" spans="1:7" ht="51.75" customHeight="1" hidden="1">
      <c r="A137" s="37" t="s">
        <v>21</v>
      </c>
      <c r="B137" s="24" t="s">
        <v>105</v>
      </c>
      <c r="C137" s="30" t="s">
        <v>1</v>
      </c>
      <c r="D137" s="2" t="s">
        <v>71</v>
      </c>
      <c r="E137" s="2" t="s">
        <v>132</v>
      </c>
      <c r="F137" s="25"/>
      <c r="G137" s="26">
        <f>SUM(G138)</f>
        <v>0</v>
      </c>
    </row>
    <row r="138" spans="1:7" ht="30.75" customHeight="1" hidden="1">
      <c r="A138" s="37" t="s">
        <v>62</v>
      </c>
      <c r="B138" s="23" t="s">
        <v>142</v>
      </c>
      <c r="C138" s="30" t="s">
        <v>1</v>
      </c>
      <c r="D138" s="2" t="s">
        <v>71</v>
      </c>
      <c r="E138" s="2" t="s">
        <v>132</v>
      </c>
      <c r="F138" s="25" t="s">
        <v>141</v>
      </c>
      <c r="G138" s="26">
        <f>SUM(G139)</f>
        <v>0</v>
      </c>
    </row>
    <row r="139" spans="1:7" ht="38.25" customHeight="1" hidden="1">
      <c r="A139" s="37" t="s">
        <v>146</v>
      </c>
      <c r="B139" s="23" t="s">
        <v>126</v>
      </c>
      <c r="C139" s="30" t="s">
        <v>1</v>
      </c>
      <c r="D139" s="2" t="s">
        <v>71</v>
      </c>
      <c r="E139" s="2" t="s">
        <v>132</v>
      </c>
      <c r="F139" s="25" t="s">
        <v>96</v>
      </c>
      <c r="G139" s="26">
        <v>0</v>
      </c>
    </row>
    <row r="140" spans="1:7" s="44" customFormat="1" ht="20.25" customHeight="1">
      <c r="A140" s="15" t="s">
        <v>161</v>
      </c>
      <c r="B140" s="15" t="s">
        <v>121</v>
      </c>
      <c r="C140" s="6" t="s">
        <v>1</v>
      </c>
      <c r="D140" s="16" t="s">
        <v>74</v>
      </c>
      <c r="E140" s="3"/>
      <c r="F140" s="3"/>
      <c r="G140" s="4">
        <f>G141</f>
        <v>3443.2</v>
      </c>
    </row>
    <row r="141" spans="1:7" s="44" customFormat="1" ht="15" customHeight="1">
      <c r="A141" s="15" t="s">
        <v>11</v>
      </c>
      <c r="B141" s="15" t="s">
        <v>75</v>
      </c>
      <c r="C141" s="6" t="s">
        <v>1</v>
      </c>
      <c r="D141" s="16" t="s">
        <v>76</v>
      </c>
      <c r="E141" s="3"/>
      <c r="F141" s="3"/>
      <c r="G141" s="4">
        <f>G142+G145</f>
        <v>3443.2</v>
      </c>
    </row>
    <row r="142" spans="1:7" s="44" customFormat="1" ht="43.5" customHeight="1">
      <c r="A142" s="5" t="s">
        <v>14</v>
      </c>
      <c r="B142" s="79" t="s">
        <v>215</v>
      </c>
      <c r="C142" s="30" t="s">
        <v>1</v>
      </c>
      <c r="D142" s="2" t="s">
        <v>76</v>
      </c>
      <c r="E142" s="2" t="s">
        <v>253</v>
      </c>
      <c r="F142" s="25"/>
      <c r="G142" s="26">
        <f>G143</f>
        <v>983</v>
      </c>
    </row>
    <row r="143" spans="1:7" s="44" customFormat="1" ht="30" customHeight="1">
      <c r="A143" s="5" t="s">
        <v>15</v>
      </c>
      <c r="B143" s="23" t="s">
        <v>142</v>
      </c>
      <c r="C143" s="30" t="s">
        <v>1</v>
      </c>
      <c r="D143" s="2" t="s">
        <v>76</v>
      </c>
      <c r="E143" s="2" t="s">
        <v>253</v>
      </c>
      <c r="F143" s="25" t="s">
        <v>141</v>
      </c>
      <c r="G143" s="26">
        <f>SUM(G144)</f>
        <v>983</v>
      </c>
    </row>
    <row r="144" spans="1:7" s="44" customFormat="1" ht="37.5" customHeight="1">
      <c r="A144" s="82" t="s">
        <v>137</v>
      </c>
      <c r="B144" s="23" t="s">
        <v>126</v>
      </c>
      <c r="C144" s="30" t="s">
        <v>1</v>
      </c>
      <c r="D144" s="2" t="s">
        <v>76</v>
      </c>
      <c r="E144" s="2" t="s">
        <v>253</v>
      </c>
      <c r="F144" s="25" t="s">
        <v>96</v>
      </c>
      <c r="G144" s="26">
        <v>983</v>
      </c>
    </row>
    <row r="145" spans="1:7" s="44" customFormat="1" ht="42" customHeight="1">
      <c r="A145" s="5" t="s">
        <v>30</v>
      </c>
      <c r="B145" s="79" t="s">
        <v>133</v>
      </c>
      <c r="C145" s="30" t="s">
        <v>1</v>
      </c>
      <c r="D145" s="2" t="s">
        <v>76</v>
      </c>
      <c r="E145" s="2" t="s">
        <v>254</v>
      </c>
      <c r="F145" s="25"/>
      <c r="G145" s="26">
        <f>G146</f>
        <v>2460.2</v>
      </c>
    </row>
    <row r="146" spans="1:7" s="44" customFormat="1" ht="30" customHeight="1">
      <c r="A146" s="5" t="s">
        <v>31</v>
      </c>
      <c r="B146" s="23" t="s">
        <v>142</v>
      </c>
      <c r="C146" s="30" t="s">
        <v>1</v>
      </c>
      <c r="D146" s="2" t="s">
        <v>76</v>
      </c>
      <c r="E146" s="2" t="s">
        <v>254</v>
      </c>
      <c r="F146" s="25" t="s">
        <v>141</v>
      </c>
      <c r="G146" s="26">
        <f>SUM(G147)</f>
        <v>2460.2</v>
      </c>
    </row>
    <row r="147" spans="1:7" s="44" customFormat="1" ht="40.5" customHeight="1">
      <c r="A147" s="82" t="s">
        <v>151</v>
      </c>
      <c r="B147" s="23" t="s">
        <v>126</v>
      </c>
      <c r="C147" s="30" t="s">
        <v>1</v>
      </c>
      <c r="D147" s="2" t="s">
        <v>76</v>
      </c>
      <c r="E147" s="2" t="s">
        <v>254</v>
      </c>
      <c r="F147" s="25" t="s">
        <v>96</v>
      </c>
      <c r="G147" s="26">
        <v>2460.2</v>
      </c>
    </row>
    <row r="148" spans="1:7" s="44" customFormat="1" ht="17.25" customHeight="1">
      <c r="A148" s="15" t="s">
        <v>73</v>
      </c>
      <c r="B148" s="15" t="s">
        <v>77</v>
      </c>
      <c r="C148" s="6" t="s">
        <v>1</v>
      </c>
      <c r="D148" s="16" t="s">
        <v>78</v>
      </c>
      <c r="E148" s="3"/>
      <c r="F148" s="3"/>
      <c r="G148" s="4">
        <f>G149+G153</f>
        <v>9932.9</v>
      </c>
    </row>
    <row r="149" spans="1:7" s="44" customFormat="1" ht="15" customHeight="1">
      <c r="A149" s="15" t="s">
        <v>11</v>
      </c>
      <c r="B149" s="15" t="s">
        <v>103</v>
      </c>
      <c r="C149" s="6" t="s">
        <v>1</v>
      </c>
      <c r="D149" s="16" t="s">
        <v>104</v>
      </c>
      <c r="E149" s="3"/>
      <c r="F149" s="3"/>
      <c r="G149" s="4">
        <f>SUM(G150)</f>
        <v>645.9</v>
      </c>
    </row>
    <row r="150" spans="1:7" s="44" customFormat="1" ht="178.5" customHeight="1">
      <c r="A150" s="5" t="s">
        <v>14</v>
      </c>
      <c r="B150" s="79" t="s">
        <v>216</v>
      </c>
      <c r="C150" s="30" t="s">
        <v>1</v>
      </c>
      <c r="D150" s="30" t="s">
        <v>104</v>
      </c>
      <c r="E150" s="31" t="s">
        <v>255</v>
      </c>
      <c r="F150" s="3"/>
      <c r="G150" s="4">
        <f>SUM(G151)</f>
        <v>645.9</v>
      </c>
    </row>
    <row r="151" spans="1:7" s="44" customFormat="1" ht="29.25" customHeight="1">
      <c r="A151" s="5" t="s">
        <v>15</v>
      </c>
      <c r="B151" s="23" t="s">
        <v>144</v>
      </c>
      <c r="C151" s="30" t="s">
        <v>1</v>
      </c>
      <c r="D151" s="30" t="s">
        <v>104</v>
      </c>
      <c r="E151" s="31" t="s">
        <v>255</v>
      </c>
      <c r="F151" s="31" t="s">
        <v>143</v>
      </c>
      <c r="G151" s="32">
        <f>SUM(G152)</f>
        <v>645.9</v>
      </c>
    </row>
    <row r="152" spans="1:7" s="44" customFormat="1" ht="27" customHeight="1">
      <c r="A152" s="82" t="s">
        <v>137</v>
      </c>
      <c r="B152" s="23" t="s">
        <v>135</v>
      </c>
      <c r="C152" s="30" t="s">
        <v>1</v>
      </c>
      <c r="D152" s="30" t="s">
        <v>104</v>
      </c>
      <c r="E152" s="31" t="s">
        <v>255</v>
      </c>
      <c r="F152" s="31" t="s">
        <v>134</v>
      </c>
      <c r="G152" s="32">
        <v>645.9</v>
      </c>
    </row>
    <row r="153" spans="1:7" s="44" customFormat="1" ht="14.25" customHeight="1">
      <c r="A153" s="21" t="s">
        <v>16</v>
      </c>
      <c r="B153" s="15" t="s">
        <v>79</v>
      </c>
      <c r="C153" s="6" t="s">
        <v>1</v>
      </c>
      <c r="D153" s="16" t="s">
        <v>80</v>
      </c>
      <c r="E153" s="3"/>
      <c r="F153" s="3"/>
      <c r="G153" s="4">
        <f>G154+G157</f>
        <v>9287</v>
      </c>
    </row>
    <row r="154" spans="1:7" s="44" customFormat="1" ht="68.25" customHeight="1">
      <c r="A154" s="5" t="s">
        <v>19</v>
      </c>
      <c r="B154" s="79" t="s">
        <v>271</v>
      </c>
      <c r="C154" s="30" t="s">
        <v>1</v>
      </c>
      <c r="D154" s="2" t="s">
        <v>80</v>
      </c>
      <c r="E154" s="2" t="s">
        <v>270</v>
      </c>
      <c r="F154" s="25"/>
      <c r="G154" s="26">
        <f>G155</f>
        <v>6908.3</v>
      </c>
    </row>
    <row r="155" spans="1:7" s="44" customFormat="1" ht="25.5">
      <c r="A155" s="5" t="s">
        <v>20</v>
      </c>
      <c r="B155" s="23" t="s">
        <v>144</v>
      </c>
      <c r="C155" s="30" t="s">
        <v>1</v>
      </c>
      <c r="D155" s="2" t="s">
        <v>80</v>
      </c>
      <c r="E155" s="2" t="s">
        <v>270</v>
      </c>
      <c r="F155" s="25" t="s">
        <v>143</v>
      </c>
      <c r="G155" s="26">
        <f>SUM(G156)</f>
        <v>6908.3</v>
      </c>
    </row>
    <row r="156" spans="1:7" s="46" customFormat="1" ht="25.5">
      <c r="A156" s="5" t="s">
        <v>145</v>
      </c>
      <c r="B156" s="23" t="s">
        <v>135</v>
      </c>
      <c r="C156" s="30" t="s">
        <v>1</v>
      </c>
      <c r="D156" s="2" t="s">
        <v>80</v>
      </c>
      <c r="E156" s="2" t="s">
        <v>270</v>
      </c>
      <c r="F156" s="25" t="s">
        <v>134</v>
      </c>
      <c r="G156" s="26">
        <v>6908.3</v>
      </c>
    </row>
    <row r="157" spans="1:8" s="46" customFormat="1" ht="56.25" customHeight="1">
      <c r="A157" s="5" t="s">
        <v>21</v>
      </c>
      <c r="B157" s="79" t="s">
        <v>217</v>
      </c>
      <c r="C157" s="30" t="s">
        <v>1</v>
      </c>
      <c r="D157" s="2" t="s">
        <v>80</v>
      </c>
      <c r="E157" s="2" t="s">
        <v>272</v>
      </c>
      <c r="F157" s="25"/>
      <c r="G157" s="26">
        <f>G158</f>
        <v>2378.7</v>
      </c>
      <c r="H157" s="44"/>
    </row>
    <row r="158" spans="1:8" s="46" customFormat="1" ht="28.5" customHeight="1">
      <c r="A158" s="5" t="s">
        <v>62</v>
      </c>
      <c r="B158" s="23" t="s">
        <v>144</v>
      </c>
      <c r="C158" s="30" t="s">
        <v>1</v>
      </c>
      <c r="D158" s="2" t="s">
        <v>80</v>
      </c>
      <c r="E158" s="2" t="s">
        <v>272</v>
      </c>
      <c r="F158" s="25" t="s">
        <v>143</v>
      </c>
      <c r="G158" s="26">
        <f>SUM(G159)</f>
        <v>2378.7</v>
      </c>
      <c r="H158" s="44"/>
    </row>
    <row r="159" spans="1:8" s="46" customFormat="1" ht="27" customHeight="1">
      <c r="A159" s="5" t="s">
        <v>146</v>
      </c>
      <c r="B159" s="23" t="s">
        <v>225</v>
      </c>
      <c r="C159" s="30" t="s">
        <v>1</v>
      </c>
      <c r="D159" s="2" t="s">
        <v>80</v>
      </c>
      <c r="E159" s="2" t="s">
        <v>272</v>
      </c>
      <c r="F159" s="25" t="s">
        <v>226</v>
      </c>
      <c r="G159" s="26">
        <v>2378.7</v>
      </c>
      <c r="H159" s="44"/>
    </row>
    <row r="160" spans="1:8" s="46" customFormat="1" ht="21" customHeight="1">
      <c r="A160" s="15" t="s">
        <v>163</v>
      </c>
      <c r="B160" s="15" t="s">
        <v>82</v>
      </c>
      <c r="C160" s="6" t="s">
        <v>1</v>
      </c>
      <c r="D160" s="16" t="s">
        <v>83</v>
      </c>
      <c r="E160" s="16"/>
      <c r="F160" s="3"/>
      <c r="G160" s="4">
        <f>G161</f>
        <v>1359</v>
      </c>
      <c r="H160" s="44"/>
    </row>
    <row r="161" spans="1:8" s="46" customFormat="1" ht="17.25" customHeight="1">
      <c r="A161" s="15" t="s">
        <v>11</v>
      </c>
      <c r="B161" s="15" t="s">
        <v>84</v>
      </c>
      <c r="C161" s="6" t="s">
        <v>1</v>
      </c>
      <c r="D161" s="16" t="s">
        <v>85</v>
      </c>
      <c r="E161" s="16"/>
      <c r="F161" s="3"/>
      <c r="G161" s="4">
        <f>G162</f>
        <v>1359</v>
      </c>
      <c r="H161" s="44"/>
    </row>
    <row r="162" spans="1:8" s="46" customFormat="1" ht="96.75" customHeight="1">
      <c r="A162" s="5" t="s">
        <v>14</v>
      </c>
      <c r="B162" s="79" t="s">
        <v>218</v>
      </c>
      <c r="C162" s="30" t="s">
        <v>1</v>
      </c>
      <c r="D162" s="2" t="s">
        <v>85</v>
      </c>
      <c r="E162" s="30" t="s">
        <v>256</v>
      </c>
      <c r="F162" s="25"/>
      <c r="G162" s="26">
        <f>G163</f>
        <v>1359</v>
      </c>
      <c r="H162" s="44"/>
    </row>
    <row r="163" spans="1:8" s="46" customFormat="1" ht="30.75" customHeight="1">
      <c r="A163" s="5"/>
      <c r="B163" s="23" t="s">
        <v>142</v>
      </c>
      <c r="C163" s="30" t="s">
        <v>1</v>
      </c>
      <c r="D163" s="2" t="s">
        <v>85</v>
      </c>
      <c r="E163" s="30" t="s">
        <v>256</v>
      </c>
      <c r="F163" s="25" t="s">
        <v>141</v>
      </c>
      <c r="G163" s="26">
        <f>SUM(G164)</f>
        <v>1359</v>
      </c>
      <c r="H163" s="44"/>
    </row>
    <row r="164" spans="1:8" s="46" customFormat="1" ht="41.25" customHeight="1">
      <c r="A164" s="5" t="s">
        <v>15</v>
      </c>
      <c r="B164" s="23" t="s">
        <v>126</v>
      </c>
      <c r="C164" s="30" t="s">
        <v>1</v>
      </c>
      <c r="D164" s="2" t="s">
        <v>85</v>
      </c>
      <c r="E164" s="30" t="s">
        <v>256</v>
      </c>
      <c r="F164" s="25" t="s">
        <v>96</v>
      </c>
      <c r="G164" s="26">
        <v>1359</v>
      </c>
      <c r="H164" s="44"/>
    </row>
    <row r="165" spans="1:8" s="46" customFormat="1" ht="21" customHeight="1">
      <c r="A165" s="85" t="s">
        <v>81</v>
      </c>
      <c r="B165" s="21" t="s">
        <v>86</v>
      </c>
      <c r="C165" s="6" t="s">
        <v>1</v>
      </c>
      <c r="D165" s="6" t="s">
        <v>87</v>
      </c>
      <c r="E165" s="2"/>
      <c r="F165" s="25"/>
      <c r="G165" s="4">
        <f>G166</f>
        <v>2336.4</v>
      </c>
      <c r="H165" s="44"/>
    </row>
    <row r="166" spans="1:8" s="46" customFormat="1" ht="18.75" customHeight="1">
      <c r="A166" s="15">
        <v>1</v>
      </c>
      <c r="B166" s="15" t="s">
        <v>88</v>
      </c>
      <c r="C166" s="6" t="s">
        <v>1</v>
      </c>
      <c r="D166" s="16" t="s">
        <v>89</v>
      </c>
      <c r="E166" s="16"/>
      <c r="F166" s="3"/>
      <c r="G166" s="4">
        <f>G167+G170</f>
        <v>2336.4</v>
      </c>
      <c r="H166" s="44"/>
    </row>
    <row r="167" spans="1:8" s="46" customFormat="1" ht="150" customHeight="1">
      <c r="A167" s="23" t="s">
        <v>14</v>
      </c>
      <c r="B167" s="79" t="s">
        <v>224</v>
      </c>
      <c r="C167" s="30" t="s">
        <v>1</v>
      </c>
      <c r="D167" s="30" t="s">
        <v>89</v>
      </c>
      <c r="E167" s="30" t="s">
        <v>257</v>
      </c>
      <c r="F167" s="31"/>
      <c r="G167" s="32">
        <f>G168</f>
        <v>2336.4</v>
      </c>
      <c r="H167" s="44"/>
    </row>
    <row r="168" spans="1:8" s="46" customFormat="1" ht="27.75" customHeight="1">
      <c r="A168" s="23" t="s">
        <v>15</v>
      </c>
      <c r="B168" s="23" t="s">
        <v>142</v>
      </c>
      <c r="C168" s="30" t="s">
        <v>1</v>
      </c>
      <c r="D168" s="30" t="s">
        <v>89</v>
      </c>
      <c r="E168" s="30" t="s">
        <v>257</v>
      </c>
      <c r="F168" s="31" t="s">
        <v>141</v>
      </c>
      <c r="G168" s="32">
        <f>SUM(G169)</f>
        <v>2336.4</v>
      </c>
      <c r="H168" s="44"/>
    </row>
    <row r="169" spans="1:8" s="46" customFormat="1" ht="39" customHeight="1">
      <c r="A169" s="23" t="s">
        <v>137</v>
      </c>
      <c r="B169" s="23" t="s">
        <v>126</v>
      </c>
      <c r="C169" s="30" t="s">
        <v>1</v>
      </c>
      <c r="D169" s="30" t="s">
        <v>89</v>
      </c>
      <c r="E169" s="30" t="s">
        <v>257</v>
      </c>
      <c r="F169" s="31" t="s">
        <v>96</v>
      </c>
      <c r="G169" s="32">
        <v>2336.4</v>
      </c>
      <c r="H169" s="44"/>
    </row>
    <row r="170" spans="1:8" s="46" customFormat="1" ht="39.75" customHeight="1" hidden="1">
      <c r="A170" s="5" t="s">
        <v>30</v>
      </c>
      <c r="B170" s="24" t="s">
        <v>93</v>
      </c>
      <c r="C170" s="30" t="s">
        <v>1</v>
      </c>
      <c r="D170" s="2" t="s">
        <v>89</v>
      </c>
      <c r="E170" s="1" t="s">
        <v>136</v>
      </c>
      <c r="F170" s="25"/>
      <c r="G170" s="26">
        <f>G171</f>
        <v>0</v>
      </c>
      <c r="H170" s="44"/>
    </row>
    <row r="171" spans="1:8" s="46" customFormat="1" ht="31.5" customHeight="1" hidden="1">
      <c r="A171" s="5" t="s">
        <v>31</v>
      </c>
      <c r="B171" s="23" t="s">
        <v>142</v>
      </c>
      <c r="C171" s="30" t="s">
        <v>1</v>
      </c>
      <c r="D171" s="2" t="s">
        <v>89</v>
      </c>
      <c r="E171" s="1" t="s">
        <v>136</v>
      </c>
      <c r="F171" s="25" t="s">
        <v>141</v>
      </c>
      <c r="G171" s="26">
        <f>SUM(G172)</f>
        <v>0</v>
      </c>
      <c r="H171" s="44"/>
    </row>
    <row r="172" spans="1:8" s="46" customFormat="1" ht="38.25" customHeight="1" hidden="1">
      <c r="A172" s="5" t="s">
        <v>151</v>
      </c>
      <c r="B172" s="23" t="s">
        <v>126</v>
      </c>
      <c r="C172" s="30" t="s">
        <v>1</v>
      </c>
      <c r="D172" s="2" t="s">
        <v>89</v>
      </c>
      <c r="E172" s="1" t="s">
        <v>136</v>
      </c>
      <c r="F172" s="25" t="s">
        <v>96</v>
      </c>
      <c r="G172" s="26">
        <v>0</v>
      </c>
      <c r="H172" s="44"/>
    </row>
    <row r="173" spans="1:11" ht="15.75">
      <c r="A173" s="51"/>
      <c r="B173" s="52" t="s">
        <v>90</v>
      </c>
      <c r="C173" s="53"/>
      <c r="D173" s="54"/>
      <c r="E173" s="55"/>
      <c r="F173" s="56"/>
      <c r="G173" s="4">
        <f>G13+G36+G44</f>
        <v>92741.89999999998</v>
      </c>
      <c r="I173" s="20"/>
      <c r="K173" s="20"/>
    </row>
    <row r="174" spans="1:9" ht="19.5" customHeight="1">
      <c r="A174" s="57"/>
      <c r="B174" s="58"/>
      <c r="C174" s="59"/>
      <c r="D174" s="60"/>
      <c r="E174" s="57"/>
      <c r="F174" s="61"/>
      <c r="G174" s="47"/>
      <c r="I174" s="20"/>
    </row>
    <row r="175" spans="1:7" ht="13.5" customHeight="1">
      <c r="A175" s="173"/>
      <c r="B175" s="173"/>
      <c r="C175" s="173"/>
      <c r="D175" s="173"/>
      <c r="E175" s="173"/>
      <c r="F175" s="173"/>
      <c r="G175" s="173"/>
    </row>
    <row r="176" spans="1:4" ht="9" customHeight="1">
      <c r="A176" s="86"/>
      <c r="B176" s="7"/>
      <c r="C176" s="7"/>
      <c r="D176" s="7"/>
    </row>
    <row r="177" spans="1:7" ht="12.75" customHeight="1">
      <c r="A177" s="173"/>
      <c r="B177" s="173"/>
      <c r="C177" s="173"/>
      <c r="D177" s="173"/>
      <c r="E177" s="173"/>
      <c r="F177" s="173"/>
      <c r="G177" s="173"/>
    </row>
  </sheetData>
  <sheetProtection/>
  <mergeCells count="12">
    <mergeCell ref="A1:G1"/>
    <mergeCell ref="A7:G7"/>
    <mergeCell ref="A9:G9"/>
    <mergeCell ref="A3:G3"/>
    <mergeCell ref="A4:G4"/>
    <mergeCell ref="A8:G8"/>
    <mergeCell ref="A5:G5"/>
    <mergeCell ref="A6:G6"/>
    <mergeCell ref="A10:G10"/>
    <mergeCell ref="B11:G11"/>
    <mergeCell ref="A177:G177"/>
    <mergeCell ref="A175:G17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1"/>
  <sheetViews>
    <sheetView zoomScalePageLayoutView="0" workbookViewId="0" topLeftCell="A1">
      <selection activeCell="F122" sqref="F122"/>
    </sheetView>
  </sheetViews>
  <sheetFormatPr defaultColWidth="9.140625" defaultRowHeight="12.75"/>
  <cols>
    <col min="1" max="1" width="5.00390625" style="62" customWidth="1"/>
    <col min="2" max="2" width="50.00390625" style="0" customWidth="1"/>
    <col min="3" max="3" width="7.140625" style="0" customWidth="1"/>
    <col min="4" max="4" width="11.7109375" style="0" customWidth="1"/>
    <col min="5" max="5" width="5.421875" style="0" customWidth="1"/>
    <col min="6" max="6" width="13.00390625" style="0" customWidth="1"/>
    <col min="7" max="7" width="9.140625" style="0" hidden="1" customWidth="1"/>
    <col min="8" max="8" width="10.140625" style="0" customWidth="1"/>
    <col min="9" max="9" width="9.8515625" style="0" customWidth="1"/>
  </cols>
  <sheetData>
    <row r="1" spans="1:11" ht="12.75">
      <c r="A1" s="176" t="s">
        <v>228</v>
      </c>
      <c r="B1" s="176"/>
      <c r="C1" s="176"/>
      <c r="D1" s="176"/>
      <c r="E1" s="176"/>
      <c r="F1" s="176"/>
      <c r="G1" s="10"/>
      <c r="H1" s="10"/>
      <c r="I1" s="10"/>
      <c r="J1" s="10"/>
      <c r="K1" s="10"/>
    </row>
    <row r="2" spans="1:11" ht="12.75">
      <c r="A2" s="80"/>
      <c r="B2" s="9"/>
      <c r="C2" s="9"/>
      <c r="D2" s="9"/>
      <c r="E2" s="9"/>
      <c r="F2" s="9"/>
      <c r="G2" s="10"/>
      <c r="H2" s="10"/>
      <c r="I2" s="10"/>
      <c r="J2" s="10"/>
      <c r="K2" s="10"/>
    </row>
    <row r="3" spans="1:11" ht="41.25" customHeight="1">
      <c r="A3" s="174" t="s">
        <v>444</v>
      </c>
      <c r="B3" s="174"/>
      <c r="C3" s="174"/>
      <c r="D3" s="175"/>
      <c r="E3" s="175"/>
      <c r="F3" s="175"/>
      <c r="G3" s="10"/>
      <c r="H3" s="10"/>
      <c r="I3" s="10"/>
      <c r="J3" s="10"/>
      <c r="K3" s="10"/>
    </row>
    <row r="4" spans="1:7" ht="15" customHeight="1">
      <c r="A4" s="174" t="s">
        <v>275</v>
      </c>
      <c r="B4" s="174"/>
      <c r="C4" s="174"/>
      <c r="D4" s="174"/>
      <c r="E4" s="175"/>
      <c r="F4" s="175"/>
      <c r="G4" s="175"/>
    </row>
    <row r="5" spans="1:7" ht="13.5" customHeight="1">
      <c r="A5" s="174" t="s">
        <v>91</v>
      </c>
      <c r="B5" s="174"/>
      <c r="C5" s="174"/>
      <c r="D5" s="174"/>
      <c r="E5" s="175"/>
      <c r="F5" s="175"/>
      <c r="G5" s="175"/>
    </row>
    <row r="6" spans="1:7" ht="15" customHeight="1">
      <c r="A6" s="174" t="s">
        <v>276</v>
      </c>
      <c r="B6" s="174"/>
      <c r="C6" s="174"/>
      <c r="D6" s="174"/>
      <c r="E6" s="175"/>
      <c r="F6" s="175"/>
      <c r="G6" s="175"/>
    </row>
    <row r="7" spans="1:11" ht="24" customHeight="1">
      <c r="A7" s="174" t="s">
        <v>229</v>
      </c>
      <c r="B7" s="174"/>
      <c r="C7" s="174"/>
      <c r="D7" s="175"/>
      <c r="E7" s="175"/>
      <c r="F7" s="175"/>
      <c r="G7" s="10"/>
      <c r="H7" s="10"/>
      <c r="I7" s="10"/>
      <c r="J7" s="10"/>
      <c r="K7" s="10"/>
    </row>
    <row r="8" spans="1:11" ht="13.5" customHeight="1">
      <c r="A8" s="174" t="s">
        <v>445</v>
      </c>
      <c r="B8" s="174"/>
      <c r="C8" s="174"/>
      <c r="D8" s="175"/>
      <c r="E8" s="175"/>
      <c r="F8" s="175"/>
      <c r="G8" s="10"/>
      <c r="H8" s="10"/>
      <c r="I8" s="10"/>
      <c r="J8" s="10"/>
      <c r="K8" s="10"/>
    </row>
    <row r="9" spans="1:11" ht="14.25" customHeight="1">
      <c r="A9" s="176"/>
      <c r="B9" s="176"/>
      <c r="C9" s="176"/>
      <c r="D9" s="176"/>
      <c r="E9" s="176"/>
      <c r="F9" s="176"/>
      <c r="G9" s="10"/>
      <c r="H9" s="10"/>
      <c r="I9" s="10"/>
      <c r="J9" s="10"/>
      <c r="K9" s="10"/>
    </row>
    <row r="10" spans="1:6" ht="75.75" customHeight="1">
      <c r="A10" s="178" t="s">
        <v>265</v>
      </c>
      <c r="B10" s="180"/>
      <c r="C10" s="180"/>
      <c r="D10" s="180"/>
      <c r="E10" s="180"/>
      <c r="F10" s="180"/>
    </row>
    <row r="11" spans="1:6" ht="13.5" customHeight="1">
      <c r="A11" s="84"/>
      <c r="B11" s="181" t="s">
        <v>3</v>
      </c>
      <c r="C11" s="181"/>
      <c r="D11" s="181"/>
      <c r="E11" s="181"/>
      <c r="F11" s="181"/>
    </row>
    <row r="12" spans="1:9" ht="63.75" customHeight="1">
      <c r="A12" s="83" t="s">
        <v>164</v>
      </c>
      <c r="B12" s="12" t="s">
        <v>4</v>
      </c>
      <c r="C12" s="12" t="s">
        <v>165</v>
      </c>
      <c r="D12" s="12" t="s">
        <v>166</v>
      </c>
      <c r="E12" s="12" t="s">
        <v>167</v>
      </c>
      <c r="F12" s="13" t="s">
        <v>0</v>
      </c>
      <c r="I12" s="14"/>
    </row>
    <row r="13" spans="1:11" ht="14.25" customHeight="1">
      <c r="A13" s="63" t="s">
        <v>6</v>
      </c>
      <c r="B13" s="63" t="s">
        <v>8</v>
      </c>
      <c r="C13" s="64" t="s">
        <v>10</v>
      </c>
      <c r="D13" s="65"/>
      <c r="E13" s="65"/>
      <c r="F13" s="71">
        <f>F14+F20+F31+F52+F58+F62</f>
        <v>21102.699999999997</v>
      </c>
      <c r="G13" s="17"/>
      <c r="H13" s="18"/>
      <c r="I13" s="11"/>
      <c r="J13" s="19"/>
      <c r="K13" s="20"/>
    </row>
    <row r="14" spans="1:10" ht="27.75" customHeight="1">
      <c r="A14" s="15" t="s">
        <v>11</v>
      </c>
      <c r="B14" s="21" t="s">
        <v>12</v>
      </c>
      <c r="C14" s="16" t="s">
        <v>13</v>
      </c>
      <c r="D14" s="3"/>
      <c r="E14" s="3"/>
      <c r="F14" s="4">
        <f>F15</f>
        <v>1218.1</v>
      </c>
      <c r="H14" s="22"/>
      <c r="J14" s="20"/>
    </row>
    <row r="15" spans="1:9" ht="13.5" customHeight="1">
      <c r="A15" s="23" t="s">
        <v>14</v>
      </c>
      <c r="B15" s="79" t="s">
        <v>199</v>
      </c>
      <c r="C15" s="2" t="s">
        <v>13</v>
      </c>
      <c r="D15" s="25" t="s">
        <v>231</v>
      </c>
      <c r="E15" s="25"/>
      <c r="F15" s="26">
        <f>SUM(F16+F18)</f>
        <v>1218.1</v>
      </c>
      <c r="H15" s="27"/>
      <c r="I15" s="7"/>
    </row>
    <row r="16" spans="1:9" ht="53.25" customHeight="1">
      <c r="A16" s="23" t="s">
        <v>15</v>
      </c>
      <c r="B16" s="23" t="s">
        <v>139</v>
      </c>
      <c r="C16" s="2" t="s">
        <v>13</v>
      </c>
      <c r="D16" s="25" t="s">
        <v>231</v>
      </c>
      <c r="E16" s="25" t="s">
        <v>140</v>
      </c>
      <c r="F16" s="26">
        <f>SUM(F17)</f>
        <v>1203.1</v>
      </c>
      <c r="H16" s="27"/>
      <c r="I16" s="7"/>
    </row>
    <row r="17" spans="1:9" ht="24.75" customHeight="1">
      <c r="A17" s="28" t="s">
        <v>137</v>
      </c>
      <c r="B17" s="23" t="s">
        <v>125</v>
      </c>
      <c r="C17" s="2" t="s">
        <v>13</v>
      </c>
      <c r="D17" s="25" t="s">
        <v>231</v>
      </c>
      <c r="E17" s="25" t="s">
        <v>124</v>
      </c>
      <c r="F17" s="26">
        <v>1203.1</v>
      </c>
      <c r="H17" s="27"/>
      <c r="I17" s="27"/>
    </row>
    <row r="18" spans="1:9" ht="27" customHeight="1">
      <c r="A18" s="28" t="s">
        <v>59</v>
      </c>
      <c r="B18" s="23" t="s">
        <v>142</v>
      </c>
      <c r="C18" s="2" t="s">
        <v>13</v>
      </c>
      <c r="D18" s="25" t="s">
        <v>231</v>
      </c>
      <c r="E18" s="25" t="s">
        <v>141</v>
      </c>
      <c r="F18" s="26">
        <f>SUM(F19)</f>
        <v>15</v>
      </c>
      <c r="H18" s="27"/>
      <c r="I18" s="27"/>
    </row>
    <row r="19" spans="1:9" ht="30" customHeight="1">
      <c r="A19" s="28" t="s">
        <v>138</v>
      </c>
      <c r="B19" s="23" t="s">
        <v>126</v>
      </c>
      <c r="C19" s="2" t="s">
        <v>13</v>
      </c>
      <c r="D19" s="25" t="s">
        <v>231</v>
      </c>
      <c r="E19" s="25" t="s">
        <v>96</v>
      </c>
      <c r="F19" s="26">
        <v>15</v>
      </c>
      <c r="H19" s="27"/>
      <c r="I19" s="27"/>
    </row>
    <row r="20" spans="1:10" ht="44.25" customHeight="1">
      <c r="A20" s="15" t="s">
        <v>16</v>
      </c>
      <c r="B20" s="15" t="s">
        <v>17</v>
      </c>
      <c r="C20" s="16" t="s">
        <v>18</v>
      </c>
      <c r="D20" s="3"/>
      <c r="E20" s="3"/>
      <c r="F20" s="4">
        <f>F21+F24</f>
        <v>1921.3999999999999</v>
      </c>
      <c r="H20" s="20"/>
      <c r="J20" s="20"/>
    </row>
    <row r="21" spans="1:10" ht="81" customHeight="1">
      <c r="A21" s="23" t="s">
        <v>19</v>
      </c>
      <c r="B21" s="90" t="s">
        <v>222</v>
      </c>
      <c r="C21" s="30" t="s">
        <v>18</v>
      </c>
      <c r="D21" s="31" t="s">
        <v>233</v>
      </c>
      <c r="E21" s="31"/>
      <c r="F21" s="32">
        <f>F22</f>
        <v>140.4</v>
      </c>
      <c r="H21" s="20"/>
      <c r="J21" s="20"/>
    </row>
    <row r="22" spans="1:10" ht="51.75" customHeight="1">
      <c r="A22" s="23" t="s">
        <v>20</v>
      </c>
      <c r="B22" s="23" t="s">
        <v>139</v>
      </c>
      <c r="C22" s="30" t="s">
        <v>18</v>
      </c>
      <c r="D22" s="31" t="s">
        <v>233</v>
      </c>
      <c r="E22" s="31" t="s">
        <v>140</v>
      </c>
      <c r="F22" s="32">
        <f>SUM(F23)</f>
        <v>140.4</v>
      </c>
      <c r="H22" s="20"/>
      <c r="J22" s="20"/>
    </row>
    <row r="23" spans="1:10" ht="26.25" customHeight="1">
      <c r="A23" s="23" t="s">
        <v>145</v>
      </c>
      <c r="B23" s="23" t="s">
        <v>125</v>
      </c>
      <c r="C23" s="30" t="s">
        <v>18</v>
      </c>
      <c r="D23" s="31" t="s">
        <v>233</v>
      </c>
      <c r="E23" s="31" t="s">
        <v>124</v>
      </c>
      <c r="F23" s="32">
        <v>140.4</v>
      </c>
      <c r="H23" s="20"/>
      <c r="J23" s="20"/>
    </row>
    <row r="24" spans="1:8" ht="27" customHeight="1">
      <c r="A24" s="5" t="s">
        <v>21</v>
      </c>
      <c r="B24" s="79" t="s">
        <v>201</v>
      </c>
      <c r="C24" s="2" t="s">
        <v>18</v>
      </c>
      <c r="D24" s="31" t="s">
        <v>233</v>
      </c>
      <c r="E24" s="25"/>
      <c r="F24" s="26">
        <f>F25+F27+F29</f>
        <v>1780.9999999999998</v>
      </c>
      <c r="H24" s="20"/>
    </row>
    <row r="25" spans="1:8" ht="54" customHeight="1">
      <c r="A25" s="5" t="s">
        <v>62</v>
      </c>
      <c r="B25" s="23" t="s">
        <v>139</v>
      </c>
      <c r="C25" s="2" t="s">
        <v>18</v>
      </c>
      <c r="D25" s="25" t="s">
        <v>232</v>
      </c>
      <c r="E25" s="25" t="s">
        <v>140</v>
      </c>
      <c r="F25" s="26">
        <f>SUM(F26)</f>
        <v>1521.6</v>
      </c>
      <c r="H25" s="20"/>
    </row>
    <row r="26" spans="1:8" ht="27.75" customHeight="1">
      <c r="A26" s="5" t="s">
        <v>146</v>
      </c>
      <c r="B26" s="23" t="s">
        <v>125</v>
      </c>
      <c r="C26" s="2" t="s">
        <v>18</v>
      </c>
      <c r="D26" s="25" t="s">
        <v>232</v>
      </c>
      <c r="E26" s="25" t="s">
        <v>124</v>
      </c>
      <c r="F26" s="26">
        <v>1521.6</v>
      </c>
      <c r="H26" s="20"/>
    </row>
    <row r="27" spans="1:8" ht="30.75" customHeight="1">
      <c r="A27" s="5" t="s">
        <v>109</v>
      </c>
      <c r="B27" s="23" t="s">
        <v>142</v>
      </c>
      <c r="C27" s="2" t="s">
        <v>148</v>
      </c>
      <c r="D27" s="25" t="s">
        <v>232</v>
      </c>
      <c r="E27" s="25" t="s">
        <v>141</v>
      </c>
      <c r="F27" s="26">
        <f>SUM(F28)</f>
        <v>258.8</v>
      </c>
      <c r="H27" s="20"/>
    </row>
    <row r="28" spans="1:8" ht="32.25" customHeight="1">
      <c r="A28" s="5" t="s">
        <v>147</v>
      </c>
      <c r="B28" s="23" t="s">
        <v>126</v>
      </c>
      <c r="C28" s="2" t="s">
        <v>18</v>
      </c>
      <c r="D28" s="25" t="s">
        <v>232</v>
      </c>
      <c r="E28" s="25" t="s">
        <v>96</v>
      </c>
      <c r="F28" s="26">
        <v>258.8</v>
      </c>
      <c r="H28" s="20"/>
    </row>
    <row r="29" spans="1:8" ht="24.75" customHeight="1">
      <c r="A29" s="5" t="s">
        <v>110</v>
      </c>
      <c r="B29" s="23" t="s">
        <v>150</v>
      </c>
      <c r="C29" s="2" t="s">
        <v>18</v>
      </c>
      <c r="D29" s="25" t="s">
        <v>232</v>
      </c>
      <c r="E29" s="25" t="s">
        <v>149</v>
      </c>
      <c r="F29" s="26">
        <f>SUM(F30)</f>
        <v>0.6</v>
      </c>
      <c r="H29" s="20"/>
    </row>
    <row r="30" spans="1:8" ht="27.75" customHeight="1">
      <c r="A30" s="5" t="s">
        <v>111</v>
      </c>
      <c r="B30" s="23" t="s">
        <v>97</v>
      </c>
      <c r="C30" s="2" t="s">
        <v>18</v>
      </c>
      <c r="D30" s="25" t="s">
        <v>232</v>
      </c>
      <c r="E30" s="25" t="s">
        <v>98</v>
      </c>
      <c r="F30" s="26">
        <v>0.6</v>
      </c>
      <c r="H30" s="20"/>
    </row>
    <row r="31" spans="1:10" ht="44.25" customHeight="1">
      <c r="A31" s="35" t="s">
        <v>34</v>
      </c>
      <c r="B31" s="15" t="s">
        <v>28</v>
      </c>
      <c r="C31" s="16" t="s">
        <v>29</v>
      </c>
      <c r="D31" s="3"/>
      <c r="E31" s="3"/>
      <c r="F31" s="4">
        <f>F32+F37+F44+F47</f>
        <v>15488.699999999999</v>
      </c>
      <c r="H31" s="36"/>
      <c r="J31" s="20"/>
    </row>
    <row r="32" spans="1:10" ht="42" customHeight="1">
      <c r="A32" s="23" t="s">
        <v>37</v>
      </c>
      <c r="B32" s="79" t="s">
        <v>202</v>
      </c>
      <c r="C32" s="30" t="s">
        <v>29</v>
      </c>
      <c r="D32" s="31" t="s">
        <v>234</v>
      </c>
      <c r="E32" s="31"/>
      <c r="F32" s="32">
        <f>F33+F35</f>
        <v>1222.1999999999998</v>
      </c>
      <c r="H32" s="36"/>
      <c r="J32" s="20"/>
    </row>
    <row r="33" spans="1:10" ht="56.25" customHeight="1">
      <c r="A33" s="23" t="s">
        <v>39</v>
      </c>
      <c r="B33" s="23" t="s">
        <v>139</v>
      </c>
      <c r="C33" s="30" t="s">
        <v>29</v>
      </c>
      <c r="D33" s="31" t="s">
        <v>234</v>
      </c>
      <c r="E33" s="31" t="s">
        <v>140</v>
      </c>
      <c r="F33" s="32">
        <f>SUM(F34)</f>
        <v>1203.1</v>
      </c>
      <c r="H33" s="36"/>
      <c r="J33" s="20"/>
    </row>
    <row r="34" spans="1:10" ht="28.5" customHeight="1">
      <c r="A34" s="23" t="s">
        <v>156</v>
      </c>
      <c r="B34" s="23" t="s">
        <v>125</v>
      </c>
      <c r="C34" s="30" t="s">
        <v>29</v>
      </c>
      <c r="D34" s="31" t="s">
        <v>234</v>
      </c>
      <c r="E34" s="31" t="s">
        <v>124</v>
      </c>
      <c r="F34" s="32">
        <v>1203.1</v>
      </c>
      <c r="H34" s="36"/>
      <c r="J34" s="20"/>
    </row>
    <row r="35" spans="1:10" ht="30" customHeight="1">
      <c r="A35" s="23" t="s">
        <v>168</v>
      </c>
      <c r="B35" s="23" t="s">
        <v>142</v>
      </c>
      <c r="C35" s="30" t="s">
        <v>29</v>
      </c>
      <c r="D35" s="31" t="s">
        <v>234</v>
      </c>
      <c r="E35" s="31" t="s">
        <v>141</v>
      </c>
      <c r="F35" s="32">
        <f>SUM(F36)</f>
        <v>19.1</v>
      </c>
      <c r="H35" s="36"/>
      <c r="J35" s="20"/>
    </row>
    <row r="36" spans="1:10" ht="30" customHeight="1">
      <c r="A36" s="23" t="s">
        <v>169</v>
      </c>
      <c r="B36" s="23" t="s">
        <v>126</v>
      </c>
      <c r="C36" s="30" t="s">
        <v>29</v>
      </c>
      <c r="D36" s="31" t="s">
        <v>234</v>
      </c>
      <c r="E36" s="31" t="s">
        <v>96</v>
      </c>
      <c r="F36" s="32">
        <v>19.1</v>
      </c>
      <c r="H36" s="36"/>
      <c r="J36" s="20"/>
    </row>
    <row r="37" spans="1:10" ht="42.75" customHeight="1">
      <c r="A37" s="23" t="s">
        <v>40</v>
      </c>
      <c r="B37" s="79" t="s">
        <v>203</v>
      </c>
      <c r="C37" s="30" t="s">
        <v>29</v>
      </c>
      <c r="D37" s="31" t="s">
        <v>235</v>
      </c>
      <c r="E37" s="31"/>
      <c r="F37" s="32">
        <f>F38+F40+F42</f>
        <v>10847.899999999998</v>
      </c>
      <c r="H37" s="36"/>
      <c r="J37" s="20"/>
    </row>
    <row r="38" spans="1:10" ht="54.75" customHeight="1">
      <c r="A38" s="23" t="s">
        <v>42</v>
      </c>
      <c r="B38" s="23" t="s">
        <v>139</v>
      </c>
      <c r="C38" s="30" t="s">
        <v>29</v>
      </c>
      <c r="D38" s="31" t="s">
        <v>235</v>
      </c>
      <c r="E38" s="31" t="s">
        <v>140</v>
      </c>
      <c r="F38" s="32">
        <f>SUM(F39)</f>
        <v>8929.3</v>
      </c>
      <c r="H38" s="36"/>
      <c r="J38" s="20"/>
    </row>
    <row r="39" spans="1:10" ht="28.5" customHeight="1">
      <c r="A39" s="23" t="s">
        <v>157</v>
      </c>
      <c r="B39" s="23" t="s">
        <v>125</v>
      </c>
      <c r="C39" s="30" t="s">
        <v>29</v>
      </c>
      <c r="D39" s="31" t="s">
        <v>235</v>
      </c>
      <c r="E39" s="31" t="s">
        <v>124</v>
      </c>
      <c r="F39" s="32">
        <v>8929.3</v>
      </c>
      <c r="H39" s="36"/>
      <c r="J39" s="20"/>
    </row>
    <row r="40" spans="1:10" ht="28.5" customHeight="1">
      <c r="A40" s="23" t="s">
        <v>170</v>
      </c>
      <c r="B40" s="23" t="s">
        <v>142</v>
      </c>
      <c r="C40" s="30" t="s">
        <v>29</v>
      </c>
      <c r="D40" s="31" t="s">
        <v>235</v>
      </c>
      <c r="E40" s="31" t="s">
        <v>141</v>
      </c>
      <c r="F40" s="32">
        <f>SUM(F41)</f>
        <v>1911.3</v>
      </c>
      <c r="H40" s="36"/>
      <c r="J40" s="20"/>
    </row>
    <row r="41" spans="1:10" ht="32.25" customHeight="1">
      <c r="A41" s="23" t="s">
        <v>171</v>
      </c>
      <c r="B41" s="23" t="s">
        <v>126</v>
      </c>
      <c r="C41" s="30" t="s">
        <v>29</v>
      </c>
      <c r="D41" s="31" t="s">
        <v>235</v>
      </c>
      <c r="E41" s="31" t="s">
        <v>96</v>
      </c>
      <c r="F41" s="32">
        <v>1911.3</v>
      </c>
      <c r="H41" s="36"/>
      <c r="J41" s="20"/>
    </row>
    <row r="42" spans="1:10" ht="21" customHeight="1">
      <c r="A42" s="23" t="s">
        <v>172</v>
      </c>
      <c r="B42" s="23" t="s">
        <v>150</v>
      </c>
      <c r="C42" s="30" t="s">
        <v>29</v>
      </c>
      <c r="D42" s="31" t="s">
        <v>235</v>
      </c>
      <c r="E42" s="31" t="s">
        <v>149</v>
      </c>
      <c r="F42" s="32">
        <f>SUM(F43)</f>
        <v>7.3</v>
      </c>
      <c r="H42" s="36"/>
      <c r="J42" s="20"/>
    </row>
    <row r="43" spans="1:10" ht="29.25" customHeight="1">
      <c r="A43" s="23" t="s">
        <v>173</v>
      </c>
      <c r="B43" s="23" t="s">
        <v>97</v>
      </c>
      <c r="C43" s="30" t="s">
        <v>29</v>
      </c>
      <c r="D43" s="31" t="s">
        <v>235</v>
      </c>
      <c r="E43" s="31" t="s">
        <v>98</v>
      </c>
      <c r="F43" s="32">
        <v>7.3</v>
      </c>
      <c r="H43" s="36"/>
      <c r="J43" s="20"/>
    </row>
    <row r="44" spans="1:10" ht="56.25" customHeight="1">
      <c r="A44" s="23" t="s">
        <v>43</v>
      </c>
      <c r="B44" s="88" t="s">
        <v>273</v>
      </c>
      <c r="C44" s="30" t="s">
        <v>29</v>
      </c>
      <c r="D44" s="31" t="s">
        <v>266</v>
      </c>
      <c r="E44" s="31"/>
      <c r="F44" s="32">
        <f>F45</f>
        <v>6</v>
      </c>
      <c r="H44" s="36"/>
      <c r="J44" s="20"/>
    </row>
    <row r="45" spans="1:10" ht="26.25" customHeight="1">
      <c r="A45" s="23" t="s">
        <v>44</v>
      </c>
      <c r="B45" s="23" t="s">
        <v>142</v>
      </c>
      <c r="C45" s="30" t="s">
        <v>29</v>
      </c>
      <c r="D45" s="31" t="s">
        <v>266</v>
      </c>
      <c r="E45" s="31" t="s">
        <v>141</v>
      </c>
      <c r="F45" s="32">
        <f>SUM(F46)</f>
        <v>6</v>
      </c>
      <c r="H45" s="36"/>
      <c r="J45" s="20"/>
    </row>
    <row r="46" spans="1:10" ht="32.25" customHeight="1">
      <c r="A46" s="23" t="s">
        <v>158</v>
      </c>
      <c r="B46" s="23" t="s">
        <v>126</v>
      </c>
      <c r="C46" s="30" t="s">
        <v>29</v>
      </c>
      <c r="D46" s="31" t="s">
        <v>266</v>
      </c>
      <c r="E46" s="31" t="s">
        <v>96</v>
      </c>
      <c r="F46" s="32">
        <v>6</v>
      </c>
      <c r="H46" s="36"/>
      <c r="J46" s="20"/>
    </row>
    <row r="47" spans="1:6" s="44" customFormat="1" ht="54">
      <c r="A47" s="23" t="s">
        <v>115</v>
      </c>
      <c r="B47" s="79" t="s">
        <v>269</v>
      </c>
      <c r="C47" s="30" t="s">
        <v>29</v>
      </c>
      <c r="D47" s="31" t="s">
        <v>268</v>
      </c>
      <c r="E47" s="31"/>
      <c r="F47" s="32">
        <f>F48+F50</f>
        <v>3412.6</v>
      </c>
    </row>
    <row r="48" spans="1:6" s="44" customFormat="1" ht="56.25" customHeight="1">
      <c r="A48" s="23" t="s">
        <v>116</v>
      </c>
      <c r="B48" s="23" t="s">
        <v>139</v>
      </c>
      <c r="C48" s="30" t="s">
        <v>29</v>
      </c>
      <c r="D48" s="31" t="s">
        <v>268</v>
      </c>
      <c r="E48" s="31" t="s">
        <v>140</v>
      </c>
      <c r="F48" s="32">
        <f>SUM(F49)</f>
        <v>3190.6</v>
      </c>
    </row>
    <row r="49" spans="1:6" s="44" customFormat="1" ht="25.5">
      <c r="A49" s="23" t="s">
        <v>122</v>
      </c>
      <c r="B49" s="23" t="s">
        <v>125</v>
      </c>
      <c r="C49" s="30" t="s">
        <v>29</v>
      </c>
      <c r="D49" s="31" t="s">
        <v>268</v>
      </c>
      <c r="E49" s="31" t="s">
        <v>124</v>
      </c>
      <c r="F49" s="32">
        <v>3190.6</v>
      </c>
    </row>
    <row r="50" spans="1:6" s="46" customFormat="1" ht="29.25" customHeight="1">
      <c r="A50" s="23" t="s">
        <v>262</v>
      </c>
      <c r="B50" s="23" t="s">
        <v>142</v>
      </c>
      <c r="C50" s="30" t="s">
        <v>29</v>
      </c>
      <c r="D50" s="31" t="s">
        <v>268</v>
      </c>
      <c r="E50" s="31" t="s">
        <v>141</v>
      </c>
      <c r="F50" s="32">
        <f>SUM(F51)</f>
        <v>222</v>
      </c>
    </row>
    <row r="51" spans="1:7" s="46" customFormat="1" ht="32.25" customHeight="1">
      <c r="A51" s="23" t="s">
        <v>263</v>
      </c>
      <c r="B51" s="23" t="s">
        <v>126</v>
      </c>
      <c r="C51" s="30" t="s">
        <v>29</v>
      </c>
      <c r="D51" s="31" t="s">
        <v>268</v>
      </c>
      <c r="E51" s="31" t="s">
        <v>96</v>
      </c>
      <c r="F51" s="32">
        <v>222</v>
      </c>
      <c r="G51" s="44"/>
    </row>
    <row r="52" spans="1:6" ht="15.75" customHeight="1" hidden="1">
      <c r="A52" s="34" t="s">
        <v>64</v>
      </c>
      <c r="B52" s="21" t="s">
        <v>25</v>
      </c>
      <c r="C52" s="6" t="s">
        <v>26</v>
      </c>
      <c r="D52" s="33"/>
      <c r="E52" s="33"/>
      <c r="F52" s="8">
        <f>F53</f>
        <v>0</v>
      </c>
    </row>
    <row r="53" spans="1:6" ht="18" customHeight="1" hidden="1">
      <c r="A53" s="5" t="s">
        <v>65</v>
      </c>
      <c r="B53" s="24" t="s">
        <v>130</v>
      </c>
      <c r="C53" s="30" t="s">
        <v>26</v>
      </c>
      <c r="D53" s="31" t="s">
        <v>127</v>
      </c>
      <c r="E53" s="31"/>
      <c r="F53" s="32">
        <f>F56+F54</f>
        <v>0</v>
      </c>
    </row>
    <row r="54" spans="1:6" ht="51.75" customHeight="1" hidden="1">
      <c r="A54" s="5" t="s">
        <v>66</v>
      </c>
      <c r="B54" s="23" t="s">
        <v>139</v>
      </c>
      <c r="C54" s="30" t="s">
        <v>26</v>
      </c>
      <c r="D54" s="31" t="s">
        <v>127</v>
      </c>
      <c r="E54" s="31" t="s">
        <v>140</v>
      </c>
      <c r="F54" s="32">
        <f>SUM(F55)</f>
        <v>0</v>
      </c>
    </row>
    <row r="55" spans="1:6" ht="25.5" customHeight="1" hidden="1">
      <c r="A55" s="5" t="s">
        <v>174</v>
      </c>
      <c r="B55" s="23" t="s">
        <v>125</v>
      </c>
      <c r="C55" s="30" t="s">
        <v>26</v>
      </c>
      <c r="D55" s="31" t="s">
        <v>127</v>
      </c>
      <c r="E55" s="31" t="s">
        <v>124</v>
      </c>
      <c r="F55" s="32">
        <v>0</v>
      </c>
    </row>
    <row r="56" spans="1:6" ht="29.25" customHeight="1" hidden="1">
      <c r="A56" s="5" t="s">
        <v>179</v>
      </c>
      <c r="B56" s="23" t="s">
        <v>142</v>
      </c>
      <c r="C56" s="30" t="s">
        <v>26</v>
      </c>
      <c r="D56" s="31" t="s">
        <v>127</v>
      </c>
      <c r="E56" s="31" t="s">
        <v>141</v>
      </c>
      <c r="F56" s="32">
        <f>SUM(F57)</f>
        <v>0</v>
      </c>
    </row>
    <row r="57" spans="1:6" ht="25.5" hidden="1">
      <c r="A57" s="5" t="s">
        <v>180</v>
      </c>
      <c r="B57" s="23" t="s">
        <v>126</v>
      </c>
      <c r="C57" s="2" t="s">
        <v>26</v>
      </c>
      <c r="D57" s="25" t="s">
        <v>127</v>
      </c>
      <c r="E57" s="25" t="s">
        <v>96</v>
      </c>
      <c r="F57" s="26">
        <v>0</v>
      </c>
    </row>
    <row r="58" spans="1:6" ht="15.75" customHeight="1">
      <c r="A58" s="35" t="s">
        <v>64</v>
      </c>
      <c r="B58" s="15" t="s">
        <v>32</v>
      </c>
      <c r="C58" s="16" t="s">
        <v>33</v>
      </c>
      <c r="D58" s="3"/>
      <c r="E58" s="3"/>
      <c r="F58" s="4">
        <f>F59</f>
        <v>100</v>
      </c>
    </row>
    <row r="59" spans="1:6" ht="26.25" customHeight="1">
      <c r="A59" s="37" t="s">
        <v>65</v>
      </c>
      <c r="B59" s="79" t="s">
        <v>204</v>
      </c>
      <c r="C59" s="2" t="s">
        <v>33</v>
      </c>
      <c r="D59" s="2" t="s">
        <v>236</v>
      </c>
      <c r="E59" s="25"/>
      <c r="F59" s="26">
        <f>F60</f>
        <v>100</v>
      </c>
    </row>
    <row r="60" spans="1:6" ht="18.75" customHeight="1">
      <c r="A60" s="37" t="s">
        <v>66</v>
      </c>
      <c r="B60" s="23" t="s">
        <v>150</v>
      </c>
      <c r="C60" s="2" t="s">
        <v>33</v>
      </c>
      <c r="D60" s="2" t="s">
        <v>236</v>
      </c>
      <c r="E60" s="25" t="s">
        <v>149</v>
      </c>
      <c r="F60" s="26">
        <f>SUM(F61)</f>
        <v>100</v>
      </c>
    </row>
    <row r="61" spans="1:6" ht="28.5" customHeight="1">
      <c r="A61" s="37" t="s">
        <v>174</v>
      </c>
      <c r="B61" s="23" t="s">
        <v>100</v>
      </c>
      <c r="C61" s="2" t="s">
        <v>33</v>
      </c>
      <c r="D61" s="2" t="s">
        <v>236</v>
      </c>
      <c r="E61" s="25" t="s">
        <v>99</v>
      </c>
      <c r="F61" s="26">
        <v>100</v>
      </c>
    </row>
    <row r="62" spans="1:6" ht="18" customHeight="1">
      <c r="A62" s="35" t="s">
        <v>175</v>
      </c>
      <c r="B62" s="35" t="s">
        <v>35</v>
      </c>
      <c r="C62" s="16" t="s">
        <v>36</v>
      </c>
      <c r="D62" s="3"/>
      <c r="E62" s="3"/>
      <c r="F62" s="4">
        <f>F63+F66+F69+F72+F75+F78+F81+F84+F87+F90</f>
        <v>2374.5</v>
      </c>
    </row>
    <row r="63" spans="1:6" ht="40.5" customHeight="1" hidden="1">
      <c r="A63" s="38" t="s">
        <v>176</v>
      </c>
      <c r="B63" s="89" t="s">
        <v>38</v>
      </c>
      <c r="C63" s="30" t="s">
        <v>36</v>
      </c>
      <c r="D63" s="31" t="s">
        <v>237</v>
      </c>
      <c r="E63" s="31"/>
      <c r="F63" s="32">
        <f>F64</f>
        <v>0</v>
      </c>
    </row>
    <row r="64" spans="1:6" ht="29.25" customHeight="1" hidden="1">
      <c r="A64" s="38" t="s">
        <v>177</v>
      </c>
      <c r="B64" s="23" t="s">
        <v>142</v>
      </c>
      <c r="C64" s="30" t="s">
        <v>36</v>
      </c>
      <c r="D64" s="31" t="s">
        <v>237</v>
      </c>
      <c r="E64" s="31" t="s">
        <v>141</v>
      </c>
      <c r="F64" s="32">
        <f>SUM(F65)</f>
        <v>0</v>
      </c>
    </row>
    <row r="65" spans="1:6" ht="25.5" customHeight="1" hidden="1">
      <c r="A65" s="38" t="s">
        <v>178</v>
      </c>
      <c r="B65" s="23" t="s">
        <v>126</v>
      </c>
      <c r="C65" s="30" t="s">
        <v>36</v>
      </c>
      <c r="D65" s="31" t="s">
        <v>237</v>
      </c>
      <c r="E65" s="31" t="s">
        <v>96</v>
      </c>
      <c r="F65" s="32">
        <v>0</v>
      </c>
    </row>
    <row r="66" spans="1:6" ht="67.5" customHeight="1" hidden="1">
      <c r="A66" s="39" t="s">
        <v>65</v>
      </c>
      <c r="B66" s="40" t="s">
        <v>41</v>
      </c>
      <c r="C66" s="41" t="s">
        <v>36</v>
      </c>
      <c r="D66" s="42" t="s">
        <v>128</v>
      </c>
      <c r="E66" s="42"/>
      <c r="F66" s="43">
        <f>F67</f>
        <v>0</v>
      </c>
    </row>
    <row r="67" spans="1:6" ht="27.75" customHeight="1" hidden="1">
      <c r="A67" s="39" t="s">
        <v>66</v>
      </c>
      <c r="B67" s="87" t="s">
        <v>155</v>
      </c>
      <c r="C67" s="41" t="s">
        <v>36</v>
      </c>
      <c r="D67" s="42" t="s">
        <v>128</v>
      </c>
      <c r="E67" s="42" t="s">
        <v>154</v>
      </c>
      <c r="F67" s="43">
        <f>SUM(F68)</f>
        <v>0</v>
      </c>
    </row>
    <row r="68" spans="1:6" ht="31.5" customHeight="1" hidden="1">
      <c r="A68" s="37" t="s">
        <v>174</v>
      </c>
      <c r="B68" s="23" t="s">
        <v>123</v>
      </c>
      <c r="C68" s="41" t="s">
        <v>36</v>
      </c>
      <c r="D68" s="42" t="s">
        <v>128</v>
      </c>
      <c r="E68" s="25" t="s">
        <v>101</v>
      </c>
      <c r="F68" s="26">
        <v>0</v>
      </c>
    </row>
    <row r="69" spans="1:6" ht="25.5" customHeight="1" hidden="1">
      <c r="A69" s="37" t="s">
        <v>181</v>
      </c>
      <c r="B69" s="24" t="s">
        <v>102</v>
      </c>
      <c r="C69" s="2" t="s">
        <v>36</v>
      </c>
      <c r="D69" s="2" t="s">
        <v>129</v>
      </c>
      <c r="E69" s="25"/>
      <c r="F69" s="26">
        <f>F70</f>
        <v>0</v>
      </c>
    </row>
    <row r="70" spans="1:6" ht="26.25" customHeight="1" hidden="1">
      <c r="A70" s="37" t="s">
        <v>182</v>
      </c>
      <c r="B70" s="23" t="s">
        <v>142</v>
      </c>
      <c r="C70" s="2" t="s">
        <v>36</v>
      </c>
      <c r="D70" s="2" t="s">
        <v>129</v>
      </c>
      <c r="E70" s="25" t="s">
        <v>141</v>
      </c>
      <c r="F70" s="26">
        <f>SUM(F71)</f>
        <v>0</v>
      </c>
    </row>
    <row r="71" spans="1:6" ht="24.75" customHeight="1" hidden="1">
      <c r="A71" s="37" t="s">
        <v>183</v>
      </c>
      <c r="B71" s="23" t="s">
        <v>126</v>
      </c>
      <c r="C71" s="2" t="s">
        <v>36</v>
      </c>
      <c r="D71" s="2" t="s">
        <v>129</v>
      </c>
      <c r="E71" s="25" t="s">
        <v>96</v>
      </c>
      <c r="F71" s="26">
        <v>0</v>
      </c>
    </row>
    <row r="72" spans="1:6" ht="42" customHeight="1">
      <c r="A72" s="37" t="s">
        <v>176</v>
      </c>
      <c r="B72" s="79" t="s">
        <v>205</v>
      </c>
      <c r="C72" s="2" t="s">
        <v>36</v>
      </c>
      <c r="D72" s="2" t="s">
        <v>238</v>
      </c>
      <c r="E72" s="25"/>
      <c r="F72" s="26">
        <f>F73</f>
        <v>72</v>
      </c>
    </row>
    <row r="73" spans="1:6" ht="20.25" customHeight="1">
      <c r="A73" s="37" t="s">
        <v>177</v>
      </c>
      <c r="B73" s="23" t="s">
        <v>150</v>
      </c>
      <c r="C73" s="2" t="s">
        <v>36</v>
      </c>
      <c r="D73" s="2" t="s">
        <v>238</v>
      </c>
      <c r="E73" s="25" t="s">
        <v>149</v>
      </c>
      <c r="F73" s="26">
        <f>SUM(F74)</f>
        <v>72</v>
      </c>
    </row>
    <row r="74" spans="1:6" ht="28.5" customHeight="1">
      <c r="A74" s="37" t="s">
        <v>178</v>
      </c>
      <c r="B74" s="23" t="s">
        <v>97</v>
      </c>
      <c r="C74" s="2" t="s">
        <v>36</v>
      </c>
      <c r="D74" s="2" t="s">
        <v>238</v>
      </c>
      <c r="E74" s="25" t="s">
        <v>98</v>
      </c>
      <c r="F74" s="26">
        <v>72</v>
      </c>
    </row>
    <row r="75" spans="1:6" ht="16.5" customHeight="1">
      <c r="A75" s="37" t="s">
        <v>181</v>
      </c>
      <c r="B75" s="79" t="s">
        <v>54</v>
      </c>
      <c r="C75" s="30" t="s">
        <v>36</v>
      </c>
      <c r="D75" s="30" t="s">
        <v>239</v>
      </c>
      <c r="E75" s="31"/>
      <c r="F75" s="26">
        <f>F76</f>
        <v>313</v>
      </c>
    </row>
    <row r="76" spans="1:6" ht="30" customHeight="1">
      <c r="A76" s="37" t="s">
        <v>182</v>
      </c>
      <c r="B76" s="23" t="s">
        <v>142</v>
      </c>
      <c r="C76" s="30" t="s">
        <v>36</v>
      </c>
      <c r="D76" s="30" t="s">
        <v>239</v>
      </c>
      <c r="E76" s="31" t="s">
        <v>141</v>
      </c>
      <c r="F76" s="26">
        <f>SUM(F77)</f>
        <v>313</v>
      </c>
    </row>
    <row r="77" spans="1:6" ht="27.75" customHeight="1">
      <c r="A77" s="37" t="s">
        <v>183</v>
      </c>
      <c r="B77" s="23" t="s">
        <v>126</v>
      </c>
      <c r="C77" s="30" t="s">
        <v>36</v>
      </c>
      <c r="D77" s="30" t="s">
        <v>239</v>
      </c>
      <c r="E77" s="31" t="s">
        <v>96</v>
      </c>
      <c r="F77" s="26">
        <v>313</v>
      </c>
    </row>
    <row r="78" spans="1:6" ht="30.75" customHeight="1">
      <c r="A78" s="37" t="s">
        <v>184</v>
      </c>
      <c r="B78" s="79" t="s">
        <v>209</v>
      </c>
      <c r="C78" s="2" t="s">
        <v>36</v>
      </c>
      <c r="D78" s="2" t="s">
        <v>240</v>
      </c>
      <c r="E78" s="25"/>
      <c r="F78" s="26">
        <f>SUM(F79)</f>
        <v>795</v>
      </c>
    </row>
    <row r="79" spans="1:6" ht="28.5" customHeight="1">
      <c r="A79" s="37" t="s">
        <v>185</v>
      </c>
      <c r="B79" s="23" t="s">
        <v>142</v>
      </c>
      <c r="C79" s="2" t="s">
        <v>36</v>
      </c>
      <c r="D79" s="2" t="s">
        <v>240</v>
      </c>
      <c r="E79" s="25" t="s">
        <v>141</v>
      </c>
      <c r="F79" s="26">
        <f>SUM(F80)</f>
        <v>795</v>
      </c>
    </row>
    <row r="80" spans="1:6" ht="32.25" customHeight="1">
      <c r="A80" s="37" t="s">
        <v>186</v>
      </c>
      <c r="B80" s="23" t="s">
        <v>126</v>
      </c>
      <c r="C80" s="2" t="s">
        <v>36</v>
      </c>
      <c r="D80" s="2" t="s">
        <v>240</v>
      </c>
      <c r="E80" s="25" t="s">
        <v>96</v>
      </c>
      <c r="F80" s="26">
        <v>795</v>
      </c>
    </row>
    <row r="81" spans="1:6" ht="38.25" customHeight="1">
      <c r="A81" s="37" t="s">
        <v>187</v>
      </c>
      <c r="B81" s="79" t="s">
        <v>208</v>
      </c>
      <c r="C81" s="2" t="s">
        <v>36</v>
      </c>
      <c r="D81" s="2" t="s">
        <v>241</v>
      </c>
      <c r="E81" s="25"/>
      <c r="F81" s="26">
        <f>SUM(F82)</f>
        <v>528.6</v>
      </c>
    </row>
    <row r="82" spans="1:6" ht="28.5" customHeight="1">
      <c r="A82" s="37" t="s">
        <v>188</v>
      </c>
      <c r="B82" s="23" t="s">
        <v>142</v>
      </c>
      <c r="C82" s="2" t="s">
        <v>36</v>
      </c>
      <c r="D82" s="2" t="s">
        <v>241</v>
      </c>
      <c r="E82" s="25" t="s">
        <v>141</v>
      </c>
      <c r="F82" s="26">
        <f>SUM(F83)</f>
        <v>528.6</v>
      </c>
    </row>
    <row r="83" spans="1:6" ht="32.25" customHeight="1">
      <c r="A83" s="37" t="s">
        <v>189</v>
      </c>
      <c r="B83" s="23" t="s">
        <v>126</v>
      </c>
      <c r="C83" s="2" t="s">
        <v>36</v>
      </c>
      <c r="D83" s="2" t="s">
        <v>241</v>
      </c>
      <c r="E83" s="25" t="s">
        <v>96</v>
      </c>
      <c r="F83" s="26">
        <v>528.6</v>
      </c>
    </row>
    <row r="84" spans="1:6" ht="39.75" customHeight="1">
      <c r="A84" s="37" t="s">
        <v>190</v>
      </c>
      <c r="B84" s="79" t="s">
        <v>206</v>
      </c>
      <c r="C84" s="2" t="s">
        <v>36</v>
      </c>
      <c r="D84" s="2" t="s">
        <v>242</v>
      </c>
      <c r="E84" s="25"/>
      <c r="F84" s="26">
        <f>SUM(F85)</f>
        <v>146.9</v>
      </c>
    </row>
    <row r="85" spans="1:6" ht="28.5" customHeight="1">
      <c r="A85" s="37" t="s">
        <v>191</v>
      </c>
      <c r="B85" s="23" t="s">
        <v>142</v>
      </c>
      <c r="C85" s="2" t="s">
        <v>36</v>
      </c>
      <c r="D85" s="2" t="s">
        <v>242</v>
      </c>
      <c r="E85" s="25" t="s">
        <v>141</v>
      </c>
      <c r="F85" s="26">
        <f>SUM(F86)</f>
        <v>146.9</v>
      </c>
    </row>
    <row r="86" spans="1:6" ht="32.25" customHeight="1">
      <c r="A86" s="37" t="s">
        <v>192</v>
      </c>
      <c r="B86" s="23" t="s">
        <v>126</v>
      </c>
      <c r="C86" s="2" t="s">
        <v>36</v>
      </c>
      <c r="D86" s="2" t="s">
        <v>242</v>
      </c>
      <c r="E86" s="25" t="s">
        <v>96</v>
      </c>
      <c r="F86" s="26">
        <v>146.9</v>
      </c>
    </row>
    <row r="87" spans="1:6" ht="55.5" customHeight="1">
      <c r="A87" s="37" t="s">
        <v>193</v>
      </c>
      <c r="B87" s="79" t="s">
        <v>207</v>
      </c>
      <c r="C87" s="2" t="s">
        <v>36</v>
      </c>
      <c r="D87" s="2" t="s">
        <v>243</v>
      </c>
      <c r="E87" s="25"/>
      <c r="F87" s="26">
        <f>SUM(F88)</f>
        <v>302</v>
      </c>
    </row>
    <row r="88" spans="1:6" ht="28.5" customHeight="1">
      <c r="A88" s="37" t="s">
        <v>194</v>
      </c>
      <c r="B88" s="23" t="s">
        <v>142</v>
      </c>
      <c r="C88" s="2" t="s">
        <v>36</v>
      </c>
      <c r="D88" s="2" t="s">
        <v>243</v>
      </c>
      <c r="E88" s="25" t="s">
        <v>141</v>
      </c>
      <c r="F88" s="26">
        <f>SUM(F89)</f>
        <v>302</v>
      </c>
    </row>
    <row r="89" spans="1:11" s="44" customFormat="1" ht="31.5" customHeight="1">
      <c r="A89" s="37" t="s">
        <v>195</v>
      </c>
      <c r="B89" s="23" t="s">
        <v>126</v>
      </c>
      <c r="C89" s="2" t="s">
        <v>36</v>
      </c>
      <c r="D89" s="2" t="s">
        <v>243</v>
      </c>
      <c r="E89" s="25" t="s">
        <v>96</v>
      </c>
      <c r="F89" s="26">
        <v>302</v>
      </c>
      <c r="J89" s="19"/>
      <c r="K89" s="45"/>
    </row>
    <row r="90" spans="1:6" s="44" customFormat="1" ht="54" customHeight="1">
      <c r="A90" s="37" t="s">
        <v>196</v>
      </c>
      <c r="B90" s="79" t="s">
        <v>210</v>
      </c>
      <c r="C90" s="2" t="s">
        <v>36</v>
      </c>
      <c r="D90" s="2" t="s">
        <v>244</v>
      </c>
      <c r="E90" s="25"/>
      <c r="F90" s="26">
        <f>SUM(F91)</f>
        <v>217</v>
      </c>
    </row>
    <row r="91" spans="1:6" s="44" customFormat="1" ht="31.5" customHeight="1">
      <c r="A91" s="37" t="s">
        <v>197</v>
      </c>
      <c r="B91" s="23" t="s">
        <v>142</v>
      </c>
      <c r="C91" s="2" t="s">
        <v>36</v>
      </c>
      <c r="D91" s="2" t="s">
        <v>244</v>
      </c>
      <c r="E91" s="25" t="s">
        <v>141</v>
      </c>
      <c r="F91" s="26">
        <f>SUM(F92)</f>
        <v>217</v>
      </c>
    </row>
    <row r="92" spans="1:6" s="44" customFormat="1" ht="33" customHeight="1">
      <c r="A92" s="37" t="s">
        <v>198</v>
      </c>
      <c r="B92" s="23" t="s">
        <v>126</v>
      </c>
      <c r="C92" s="2" t="s">
        <v>36</v>
      </c>
      <c r="D92" s="2" t="s">
        <v>244</v>
      </c>
      <c r="E92" s="25" t="s">
        <v>96</v>
      </c>
      <c r="F92" s="26">
        <v>217</v>
      </c>
    </row>
    <row r="93" spans="1:6" s="44" customFormat="1" ht="33.75" customHeight="1">
      <c r="A93" s="35" t="s">
        <v>22</v>
      </c>
      <c r="B93" s="15" t="s">
        <v>46</v>
      </c>
      <c r="C93" s="16" t="s">
        <v>47</v>
      </c>
      <c r="D93" s="3"/>
      <c r="E93" s="3"/>
      <c r="F93" s="4">
        <f>F94</f>
        <v>742.1</v>
      </c>
    </row>
    <row r="94" spans="1:6" s="44" customFormat="1" ht="34.5" customHeight="1">
      <c r="A94" s="35" t="s">
        <v>11</v>
      </c>
      <c r="B94" s="15" t="s">
        <v>48</v>
      </c>
      <c r="C94" s="30" t="s">
        <v>49</v>
      </c>
      <c r="D94" s="3"/>
      <c r="E94" s="3"/>
      <c r="F94" s="4">
        <f>F95+F98</f>
        <v>742.1</v>
      </c>
    </row>
    <row r="95" spans="1:6" s="44" customFormat="1" ht="94.5" customHeight="1">
      <c r="A95" s="37" t="s">
        <v>14</v>
      </c>
      <c r="B95" s="79" t="s">
        <v>211</v>
      </c>
      <c r="C95" s="2" t="s">
        <v>49</v>
      </c>
      <c r="D95" s="25" t="s">
        <v>245</v>
      </c>
      <c r="E95" s="25"/>
      <c r="F95" s="26">
        <f>F96</f>
        <v>643.1</v>
      </c>
    </row>
    <row r="96" spans="1:6" s="44" customFormat="1" ht="30" customHeight="1">
      <c r="A96" s="37" t="s">
        <v>15</v>
      </c>
      <c r="B96" s="23" t="s">
        <v>142</v>
      </c>
      <c r="C96" s="2" t="s">
        <v>49</v>
      </c>
      <c r="D96" s="25" t="s">
        <v>245</v>
      </c>
      <c r="E96" s="25" t="s">
        <v>141</v>
      </c>
      <c r="F96" s="26">
        <f>SUM(F97)</f>
        <v>643.1</v>
      </c>
    </row>
    <row r="97" spans="1:6" s="44" customFormat="1" ht="32.25" customHeight="1">
      <c r="A97" s="37" t="s">
        <v>137</v>
      </c>
      <c r="B97" s="23" t="s">
        <v>126</v>
      </c>
      <c r="C97" s="2" t="s">
        <v>49</v>
      </c>
      <c r="D97" s="25" t="s">
        <v>245</v>
      </c>
      <c r="E97" s="25" t="s">
        <v>96</v>
      </c>
      <c r="F97" s="26">
        <v>643.1</v>
      </c>
    </row>
    <row r="98" spans="1:6" s="44" customFormat="1" ht="71.25" customHeight="1">
      <c r="A98" s="37" t="s">
        <v>30</v>
      </c>
      <c r="B98" s="79" t="s">
        <v>92</v>
      </c>
      <c r="C98" s="2" t="s">
        <v>49</v>
      </c>
      <c r="D98" s="25" t="s">
        <v>246</v>
      </c>
      <c r="E98" s="25"/>
      <c r="F98" s="26">
        <f>F99</f>
        <v>99</v>
      </c>
    </row>
    <row r="99" spans="1:6" s="46" customFormat="1" ht="29.25" customHeight="1">
      <c r="A99" s="37" t="s">
        <v>31</v>
      </c>
      <c r="B99" s="23" t="s">
        <v>142</v>
      </c>
      <c r="C99" s="2" t="s">
        <v>49</v>
      </c>
      <c r="D99" s="25" t="s">
        <v>246</v>
      </c>
      <c r="E99" s="25" t="s">
        <v>141</v>
      </c>
      <c r="F99" s="26">
        <f>SUM(F100)</f>
        <v>99</v>
      </c>
    </row>
    <row r="100" spans="1:6" s="46" customFormat="1" ht="32.25" customHeight="1">
      <c r="A100" s="37" t="s">
        <v>151</v>
      </c>
      <c r="B100" s="23" t="s">
        <v>126</v>
      </c>
      <c r="C100" s="2" t="s">
        <v>49</v>
      </c>
      <c r="D100" s="25" t="s">
        <v>246</v>
      </c>
      <c r="E100" s="25" t="s">
        <v>96</v>
      </c>
      <c r="F100" s="26">
        <v>99</v>
      </c>
    </row>
    <row r="101" spans="1:6" s="46" customFormat="1" ht="26.25" customHeight="1">
      <c r="A101" s="15" t="s">
        <v>45</v>
      </c>
      <c r="B101" s="21" t="s">
        <v>50</v>
      </c>
      <c r="C101" s="6" t="s">
        <v>51</v>
      </c>
      <c r="D101" s="2"/>
      <c r="E101" s="25"/>
      <c r="F101" s="8">
        <f>F102</f>
        <v>625.4</v>
      </c>
    </row>
    <row r="102" spans="1:11" s="44" customFormat="1" ht="21.75" customHeight="1">
      <c r="A102" s="15">
        <v>1</v>
      </c>
      <c r="B102" s="21" t="s">
        <v>52</v>
      </c>
      <c r="C102" s="6" t="s">
        <v>53</v>
      </c>
      <c r="D102" s="2"/>
      <c r="E102" s="25"/>
      <c r="F102" s="8">
        <f>SUM(F103)</f>
        <v>625.4</v>
      </c>
      <c r="I102" s="45"/>
      <c r="J102" s="19"/>
      <c r="K102" s="45"/>
    </row>
    <row r="103" spans="1:6" s="44" customFormat="1" ht="109.5" customHeight="1">
      <c r="A103" s="5" t="s">
        <v>14</v>
      </c>
      <c r="B103" s="79" t="s">
        <v>212</v>
      </c>
      <c r="C103" s="30" t="s">
        <v>53</v>
      </c>
      <c r="D103" s="2" t="s">
        <v>247</v>
      </c>
      <c r="E103" s="25"/>
      <c r="F103" s="32">
        <f>SUM(F104)</f>
        <v>625.4</v>
      </c>
    </row>
    <row r="104" spans="1:6" s="44" customFormat="1" ht="28.5" customHeight="1">
      <c r="A104" s="5" t="s">
        <v>15</v>
      </c>
      <c r="B104" s="23" t="s">
        <v>142</v>
      </c>
      <c r="C104" s="30" t="s">
        <v>53</v>
      </c>
      <c r="D104" s="2" t="s">
        <v>247</v>
      </c>
      <c r="E104" s="25" t="s">
        <v>141</v>
      </c>
      <c r="F104" s="32">
        <f>SUM(F105)</f>
        <v>625.4</v>
      </c>
    </row>
    <row r="105" spans="1:6" s="44" customFormat="1" ht="32.25" customHeight="1">
      <c r="A105" s="5" t="s">
        <v>137</v>
      </c>
      <c r="B105" s="23" t="s">
        <v>126</v>
      </c>
      <c r="C105" s="30" t="s">
        <v>53</v>
      </c>
      <c r="D105" s="2" t="s">
        <v>247</v>
      </c>
      <c r="E105" s="25" t="s">
        <v>96</v>
      </c>
      <c r="F105" s="32">
        <v>625.4</v>
      </c>
    </row>
    <row r="106" spans="1:6" s="44" customFormat="1" ht="21.75" customHeight="1">
      <c r="A106" s="15" t="s">
        <v>162</v>
      </c>
      <c r="B106" s="15" t="s">
        <v>55</v>
      </c>
      <c r="C106" s="16" t="s">
        <v>56</v>
      </c>
      <c r="D106" s="3"/>
      <c r="E106" s="3"/>
      <c r="F106" s="4">
        <f>F107</f>
        <v>53080.1</v>
      </c>
    </row>
    <row r="107" spans="1:6" s="44" customFormat="1" ht="23.25" customHeight="1">
      <c r="A107" s="34" t="s">
        <v>11</v>
      </c>
      <c r="B107" s="15" t="s">
        <v>57</v>
      </c>
      <c r="C107" s="16" t="s">
        <v>58</v>
      </c>
      <c r="D107" s="3"/>
      <c r="E107" s="3"/>
      <c r="F107" s="4">
        <f>F108+F111+F114+F119</f>
        <v>53080.1</v>
      </c>
    </row>
    <row r="108" spans="1:6" s="44" customFormat="1" ht="29.25" customHeight="1">
      <c r="A108" s="38" t="s">
        <v>14</v>
      </c>
      <c r="B108" s="79" t="s">
        <v>94</v>
      </c>
      <c r="C108" s="30" t="s">
        <v>58</v>
      </c>
      <c r="D108" s="31" t="s">
        <v>248</v>
      </c>
      <c r="E108" s="31"/>
      <c r="F108" s="32">
        <f>F109</f>
        <v>23536.6</v>
      </c>
    </row>
    <row r="109" spans="1:6" s="44" customFormat="1" ht="31.5" customHeight="1">
      <c r="A109" s="38" t="s">
        <v>15</v>
      </c>
      <c r="B109" s="23" t="s">
        <v>142</v>
      </c>
      <c r="C109" s="30" t="s">
        <v>58</v>
      </c>
      <c r="D109" s="31" t="s">
        <v>248</v>
      </c>
      <c r="E109" s="31" t="s">
        <v>141</v>
      </c>
      <c r="F109" s="32">
        <f>SUM(F110)</f>
        <v>23536.6</v>
      </c>
    </row>
    <row r="110" spans="1:6" s="44" customFormat="1" ht="29.25" customHeight="1">
      <c r="A110" s="38" t="s">
        <v>137</v>
      </c>
      <c r="B110" s="23" t="s">
        <v>126</v>
      </c>
      <c r="C110" s="30" t="s">
        <v>58</v>
      </c>
      <c r="D110" s="31" t="s">
        <v>248</v>
      </c>
      <c r="E110" s="31" t="s">
        <v>96</v>
      </c>
      <c r="F110" s="32">
        <v>23536.6</v>
      </c>
    </row>
    <row r="111" spans="1:6" s="44" customFormat="1" ht="39.75" customHeight="1">
      <c r="A111" s="38" t="s">
        <v>30</v>
      </c>
      <c r="B111" s="79" t="s">
        <v>95</v>
      </c>
      <c r="C111" s="30" t="s">
        <v>58</v>
      </c>
      <c r="D111" s="31" t="s">
        <v>249</v>
      </c>
      <c r="E111" s="31"/>
      <c r="F111" s="32">
        <f>F112</f>
        <v>1135</v>
      </c>
    </row>
    <row r="112" spans="1:6" s="44" customFormat="1" ht="27.75" customHeight="1">
      <c r="A112" s="38" t="s">
        <v>31</v>
      </c>
      <c r="B112" s="23" t="s">
        <v>142</v>
      </c>
      <c r="C112" s="30" t="s">
        <v>58</v>
      </c>
      <c r="D112" s="31" t="s">
        <v>249</v>
      </c>
      <c r="E112" s="31" t="s">
        <v>141</v>
      </c>
      <c r="F112" s="32">
        <f>SUM(F113)</f>
        <v>1135</v>
      </c>
    </row>
    <row r="113" spans="1:6" s="44" customFormat="1" ht="29.25" customHeight="1">
      <c r="A113" s="38" t="s">
        <v>151</v>
      </c>
      <c r="B113" s="23" t="s">
        <v>126</v>
      </c>
      <c r="C113" s="30" t="s">
        <v>58</v>
      </c>
      <c r="D113" s="31" t="s">
        <v>249</v>
      </c>
      <c r="E113" s="31" t="s">
        <v>96</v>
      </c>
      <c r="F113" s="32">
        <v>1135</v>
      </c>
    </row>
    <row r="114" spans="1:6" s="44" customFormat="1" ht="18" customHeight="1">
      <c r="A114" s="38" t="s">
        <v>60</v>
      </c>
      <c r="B114" s="79" t="s">
        <v>63</v>
      </c>
      <c r="C114" s="30" t="s">
        <v>58</v>
      </c>
      <c r="D114" s="31" t="s">
        <v>250</v>
      </c>
      <c r="E114" s="31"/>
      <c r="F114" s="32">
        <f>F115+F117</f>
        <v>5792.5</v>
      </c>
    </row>
    <row r="115" spans="1:6" s="44" customFormat="1" ht="27" customHeight="1">
      <c r="A115" s="38" t="s">
        <v>61</v>
      </c>
      <c r="B115" s="23" t="s">
        <v>142</v>
      </c>
      <c r="C115" s="30" t="s">
        <v>58</v>
      </c>
      <c r="D115" s="31" t="s">
        <v>250</v>
      </c>
      <c r="E115" s="31" t="s">
        <v>141</v>
      </c>
      <c r="F115" s="32">
        <f>SUM(F116)</f>
        <v>4592.5</v>
      </c>
    </row>
    <row r="116" spans="1:6" s="44" customFormat="1" ht="27" customHeight="1">
      <c r="A116" s="38" t="s">
        <v>153</v>
      </c>
      <c r="B116" s="23" t="s">
        <v>126</v>
      </c>
      <c r="C116" s="30" t="s">
        <v>58</v>
      </c>
      <c r="D116" s="31" t="s">
        <v>250</v>
      </c>
      <c r="E116" s="31" t="s">
        <v>96</v>
      </c>
      <c r="F116" s="32">
        <v>4592.5</v>
      </c>
    </row>
    <row r="117" spans="1:6" s="44" customFormat="1" ht="27" customHeight="1">
      <c r="A117" s="38" t="s">
        <v>258</v>
      </c>
      <c r="B117" s="23" t="s">
        <v>150</v>
      </c>
      <c r="C117" s="30" t="s">
        <v>58</v>
      </c>
      <c r="D117" s="31" t="s">
        <v>250</v>
      </c>
      <c r="E117" s="31" t="s">
        <v>149</v>
      </c>
      <c r="F117" s="32">
        <f>SUM(F118)</f>
        <v>1200</v>
      </c>
    </row>
    <row r="118" spans="1:6" s="44" customFormat="1" ht="27" customHeight="1">
      <c r="A118" s="38" t="s">
        <v>259</v>
      </c>
      <c r="B118" s="23" t="s">
        <v>97</v>
      </c>
      <c r="C118" s="30" t="s">
        <v>58</v>
      </c>
      <c r="D118" s="31" t="s">
        <v>250</v>
      </c>
      <c r="E118" s="31" t="s">
        <v>98</v>
      </c>
      <c r="F118" s="32">
        <v>1200</v>
      </c>
    </row>
    <row r="119" spans="1:6" s="44" customFormat="1" ht="18" customHeight="1">
      <c r="A119" s="38" t="s">
        <v>219</v>
      </c>
      <c r="B119" s="79" t="s">
        <v>106</v>
      </c>
      <c r="C119" s="30" t="s">
        <v>58</v>
      </c>
      <c r="D119" s="31" t="s">
        <v>251</v>
      </c>
      <c r="E119" s="33"/>
      <c r="F119" s="32">
        <f>F120</f>
        <v>22616</v>
      </c>
    </row>
    <row r="120" spans="1:6" s="44" customFormat="1" ht="30" customHeight="1">
      <c r="A120" s="38" t="s">
        <v>220</v>
      </c>
      <c r="B120" s="23" t="s">
        <v>142</v>
      </c>
      <c r="C120" s="30" t="s">
        <v>58</v>
      </c>
      <c r="D120" s="31" t="s">
        <v>251</v>
      </c>
      <c r="E120" s="31" t="s">
        <v>141</v>
      </c>
      <c r="F120" s="32">
        <f>SUM(F121)</f>
        <v>22616</v>
      </c>
    </row>
    <row r="121" spans="1:10" s="44" customFormat="1" ht="28.5" customHeight="1">
      <c r="A121" s="38" t="s">
        <v>221</v>
      </c>
      <c r="B121" s="23" t="s">
        <v>126</v>
      </c>
      <c r="C121" s="30" t="s">
        <v>58</v>
      </c>
      <c r="D121" s="31" t="s">
        <v>251</v>
      </c>
      <c r="E121" s="31" t="s">
        <v>96</v>
      </c>
      <c r="F121" s="32">
        <v>22616</v>
      </c>
      <c r="J121" s="47"/>
    </row>
    <row r="122" spans="1:10" s="44" customFormat="1" ht="18" customHeight="1">
      <c r="A122" s="35" t="s">
        <v>67</v>
      </c>
      <c r="B122" s="15" t="s">
        <v>68</v>
      </c>
      <c r="C122" s="16" t="s">
        <v>69</v>
      </c>
      <c r="D122" s="3"/>
      <c r="E122" s="3"/>
      <c r="F122" s="4">
        <f>F123+F127</f>
        <v>120.1</v>
      </c>
      <c r="J122" s="47"/>
    </row>
    <row r="123" spans="1:9" s="44" customFormat="1" ht="30.75" customHeight="1">
      <c r="A123" s="35" t="s">
        <v>11</v>
      </c>
      <c r="B123" s="15" t="s">
        <v>107</v>
      </c>
      <c r="C123" s="16" t="s">
        <v>108</v>
      </c>
      <c r="D123" s="3"/>
      <c r="E123" s="3"/>
      <c r="F123" s="4">
        <f>F124</f>
        <v>120.1</v>
      </c>
      <c r="H123" s="48"/>
      <c r="I123" s="45"/>
    </row>
    <row r="124" spans="1:9" s="44" customFormat="1" ht="96" customHeight="1">
      <c r="A124" s="37" t="s">
        <v>14</v>
      </c>
      <c r="B124" s="79" t="s">
        <v>214</v>
      </c>
      <c r="C124" s="2" t="s">
        <v>108</v>
      </c>
      <c r="D124" s="2" t="s">
        <v>252</v>
      </c>
      <c r="E124" s="25"/>
      <c r="F124" s="26">
        <f>F125</f>
        <v>120.1</v>
      </c>
      <c r="H124" s="49"/>
      <c r="I124" s="50"/>
    </row>
    <row r="125" spans="1:9" s="44" customFormat="1" ht="29.25" customHeight="1">
      <c r="A125" s="37" t="s">
        <v>15</v>
      </c>
      <c r="B125" s="23" t="s">
        <v>142</v>
      </c>
      <c r="C125" s="2" t="s">
        <v>108</v>
      </c>
      <c r="D125" s="2" t="s">
        <v>252</v>
      </c>
      <c r="E125" s="25" t="s">
        <v>141</v>
      </c>
      <c r="F125" s="26">
        <f>SUM(F126)</f>
        <v>120.1</v>
      </c>
      <c r="H125" s="49"/>
      <c r="I125" s="50"/>
    </row>
    <row r="126" spans="1:8" s="44" customFormat="1" ht="31.5" customHeight="1">
      <c r="A126" s="37" t="s">
        <v>137</v>
      </c>
      <c r="B126" s="23" t="s">
        <v>126</v>
      </c>
      <c r="C126" s="2" t="s">
        <v>108</v>
      </c>
      <c r="D126" s="2" t="s">
        <v>252</v>
      </c>
      <c r="E126" s="25" t="s">
        <v>96</v>
      </c>
      <c r="F126" s="26">
        <v>120.1</v>
      </c>
      <c r="H126" s="48"/>
    </row>
    <row r="127" spans="1:6" ht="20.25" customHeight="1" hidden="1">
      <c r="A127" s="35" t="s">
        <v>16</v>
      </c>
      <c r="B127" s="15" t="s">
        <v>70</v>
      </c>
      <c r="C127" s="16" t="s">
        <v>71</v>
      </c>
      <c r="D127" s="3"/>
      <c r="E127" s="3"/>
      <c r="F127" s="4">
        <f>F128+F131</f>
        <v>0</v>
      </c>
    </row>
    <row r="128" spans="1:6" ht="39" customHeight="1" hidden="1">
      <c r="A128" s="37" t="s">
        <v>19</v>
      </c>
      <c r="B128" s="24" t="s">
        <v>72</v>
      </c>
      <c r="C128" s="2" t="s">
        <v>71</v>
      </c>
      <c r="D128" s="2" t="s">
        <v>131</v>
      </c>
      <c r="E128" s="25"/>
      <c r="F128" s="26">
        <f>F129</f>
        <v>0</v>
      </c>
    </row>
    <row r="129" spans="1:6" ht="32.25" customHeight="1" hidden="1">
      <c r="A129" s="37" t="s">
        <v>20</v>
      </c>
      <c r="B129" s="23" t="s">
        <v>142</v>
      </c>
      <c r="C129" s="2" t="s">
        <v>71</v>
      </c>
      <c r="D129" s="2" t="s">
        <v>131</v>
      </c>
      <c r="E129" s="25" t="s">
        <v>141</v>
      </c>
      <c r="F129" s="26">
        <f>SUM(F130)</f>
        <v>0</v>
      </c>
    </row>
    <row r="130" spans="1:6" s="44" customFormat="1" ht="30.75" customHeight="1" hidden="1">
      <c r="A130" s="37" t="s">
        <v>145</v>
      </c>
      <c r="B130" s="23" t="s">
        <v>126</v>
      </c>
      <c r="C130" s="2" t="s">
        <v>71</v>
      </c>
      <c r="D130" s="2" t="s">
        <v>131</v>
      </c>
      <c r="E130" s="25" t="s">
        <v>96</v>
      </c>
      <c r="F130" s="26">
        <v>0</v>
      </c>
    </row>
    <row r="131" spans="1:6" s="44" customFormat="1" ht="42.75" customHeight="1" hidden="1">
      <c r="A131" s="37" t="s">
        <v>21</v>
      </c>
      <c r="B131" s="24" t="s">
        <v>105</v>
      </c>
      <c r="C131" s="2" t="s">
        <v>71</v>
      </c>
      <c r="D131" s="2" t="s">
        <v>132</v>
      </c>
      <c r="E131" s="25"/>
      <c r="F131" s="26">
        <f>SUM(F132)</f>
        <v>0</v>
      </c>
    </row>
    <row r="132" spans="1:6" s="44" customFormat="1" ht="30.75" customHeight="1" hidden="1">
      <c r="A132" s="37" t="s">
        <v>62</v>
      </c>
      <c r="B132" s="23" t="s">
        <v>142</v>
      </c>
      <c r="C132" s="2" t="s">
        <v>71</v>
      </c>
      <c r="D132" s="2" t="s">
        <v>132</v>
      </c>
      <c r="E132" s="25" t="s">
        <v>141</v>
      </c>
      <c r="F132" s="26">
        <f>SUM(F133)</f>
        <v>0</v>
      </c>
    </row>
    <row r="133" spans="1:6" s="44" customFormat="1" ht="30" customHeight="1" hidden="1">
      <c r="A133" s="37" t="s">
        <v>146</v>
      </c>
      <c r="B133" s="23" t="s">
        <v>126</v>
      </c>
      <c r="C133" s="2" t="s">
        <v>71</v>
      </c>
      <c r="D133" s="2" t="s">
        <v>132</v>
      </c>
      <c r="E133" s="25" t="s">
        <v>96</v>
      </c>
      <c r="F133" s="26">
        <v>0</v>
      </c>
    </row>
    <row r="134" spans="1:6" s="44" customFormat="1" ht="23.25" customHeight="1">
      <c r="A134" s="15" t="s">
        <v>161</v>
      </c>
      <c r="B134" s="15" t="s">
        <v>121</v>
      </c>
      <c r="C134" s="16" t="s">
        <v>74</v>
      </c>
      <c r="D134" s="3"/>
      <c r="E134" s="3"/>
      <c r="F134" s="4">
        <f>F135</f>
        <v>3443.2</v>
      </c>
    </row>
    <row r="135" spans="1:6" s="44" customFormat="1" ht="19.5" customHeight="1">
      <c r="A135" s="15" t="s">
        <v>11</v>
      </c>
      <c r="B135" s="15" t="s">
        <v>75</v>
      </c>
      <c r="C135" s="16" t="s">
        <v>76</v>
      </c>
      <c r="D135" s="3"/>
      <c r="E135" s="3"/>
      <c r="F135" s="4">
        <f>F136+F139</f>
        <v>3443.2</v>
      </c>
    </row>
    <row r="136" spans="1:6" s="44" customFormat="1" ht="41.25" customHeight="1">
      <c r="A136" s="5" t="s">
        <v>14</v>
      </c>
      <c r="B136" s="79" t="s">
        <v>215</v>
      </c>
      <c r="C136" s="2" t="s">
        <v>76</v>
      </c>
      <c r="D136" s="2" t="s">
        <v>253</v>
      </c>
      <c r="E136" s="25"/>
      <c r="F136" s="26">
        <f>F137</f>
        <v>983</v>
      </c>
    </row>
    <row r="137" spans="1:6" s="44" customFormat="1" ht="31.5" customHeight="1">
      <c r="A137" s="5" t="s">
        <v>15</v>
      </c>
      <c r="B137" s="23" t="s">
        <v>142</v>
      </c>
      <c r="C137" s="2" t="s">
        <v>76</v>
      </c>
      <c r="D137" s="2" t="s">
        <v>253</v>
      </c>
      <c r="E137" s="25" t="s">
        <v>141</v>
      </c>
      <c r="F137" s="26">
        <f>SUM(F138)</f>
        <v>983</v>
      </c>
    </row>
    <row r="138" spans="1:6" s="44" customFormat="1" ht="31.5" customHeight="1">
      <c r="A138" s="82" t="s">
        <v>137</v>
      </c>
      <c r="B138" s="23" t="s">
        <v>126</v>
      </c>
      <c r="C138" s="2" t="s">
        <v>76</v>
      </c>
      <c r="D138" s="2" t="s">
        <v>253</v>
      </c>
      <c r="E138" s="25" t="s">
        <v>96</v>
      </c>
      <c r="F138" s="26">
        <v>983</v>
      </c>
    </row>
    <row r="139" spans="1:6" s="44" customFormat="1" ht="29.25" customHeight="1">
      <c r="A139" s="5" t="s">
        <v>30</v>
      </c>
      <c r="B139" s="79" t="s">
        <v>133</v>
      </c>
      <c r="C139" s="2" t="s">
        <v>76</v>
      </c>
      <c r="D139" s="2" t="s">
        <v>254</v>
      </c>
      <c r="E139" s="25"/>
      <c r="F139" s="26">
        <f>F140</f>
        <v>2460.2</v>
      </c>
    </row>
    <row r="140" spans="1:6" s="44" customFormat="1" ht="30.75" customHeight="1">
      <c r="A140" s="5" t="s">
        <v>31</v>
      </c>
      <c r="B140" s="23" t="s">
        <v>142</v>
      </c>
      <c r="C140" s="2" t="s">
        <v>76</v>
      </c>
      <c r="D140" s="2" t="s">
        <v>254</v>
      </c>
      <c r="E140" s="25" t="s">
        <v>141</v>
      </c>
      <c r="F140" s="26">
        <f>SUM(F141)</f>
        <v>2460.2</v>
      </c>
    </row>
    <row r="141" spans="1:6" s="44" customFormat="1" ht="29.25" customHeight="1">
      <c r="A141" s="82" t="s">
        <v>151</v>
      </c>
      <c r="B141" s="23" t="s">
        <v>126</v>
      </c>
      <c r="C141" s="2" t="s">
        <v>76</v>
      </c>
      <c r="D141" s="2" t="s">
        <v>254</v>
      </c>
      <c r="E141" s="25" t="s">
        <v>96</v>
      </c>
      <c r="F141" s="26">
        <v>2460.2</v>
      </c>
    </row>
    <row r="142" spans="1:6" s="44" customFormat="1" ht="22.5" customHeight="1">
      <c r="A142" s="15" t="s">
        <v>73</v>
      </c>
      <c r="B142" s="15" t="s">
        <v>77</v>
      </c>
      <c r="C142" s="16" t="s">
        <v>78</v>
      </c>
      <c r="D142" s="3"/>
      <c r="E142" s="3"/>
      <c r="F142" s="4">
        <f>F143+F147</f>
        <v>9932.9</v>
      </c>
    </row>
    <row r="143" spans="1:6" s="44" customFormat="1" ht="14.25" customHeight="1">
      <c r="A143" s="15" t="s">
        <v>11</v>
      </c>
      <c r="B143" s="15" t="s">
        <v>103</v>
      </c>
      <c r="C143" s="16" t="s">
        <v>104</v>
      </c>
      <c r="D143" s="3"/>
      <c r="E143" s="3"/>
      <c r="F143" s="4">
        <f>SUM(F144)</f>
        <v>645.9</v>
      </c>
    </row>
    <row r="144" spans="1:6" s="44" customFormat="1" ht="150.75" customHeight="1">
      <c r="A144" s="5" t="s">
        <v>14</v>
      </c>
      <c r="B144" s="79" t="s">
        <v>223</v>
      </c>
      <c r="C144" s="30" t="s">
        <v>104</v>
      </c>
      <c r="D144" s="31" t="s">
        <v>255</v>
      </c>
      <c r="E144" s="3"/>
      <c r="F144" s="4">
        <f>SUM(F145)</f>
        <v>645.9</v>
      </c>
    </row>
    <row r="145" spans="1:6" s="44" customFormat="1" ht="24" customHeight="1">
      <c r="A145" s="5" t="s">
        <v>15</v>
      </c>
      <c r="B145" s="23" t="s">
        <v>144</v>
      </c>
      <c r="C145" s="30" t="s">
        <v>104</v>
      </c>
      <c r="D145" s="31" t="s">
        <v>255</v>
      </c>
      <c r="E145" s="31" t="s">
        <v>143</v>
      </c>
      <c r="F145" s="32">
        <f>SUM(F146)</f>
        <v>645.9</v>
      </c>
    </row>
    <row r="146" spans="1:6" s="44" customFormat="1" ht="24">
      <c r="A146" s="82" t="s">
        <v>137</v>
      </c>
      <c r="B146" s="23" t="s">
        <v>135</v>
      </c>
      <c r="C146" s="30" t="s">
        <v>104</v>
      </c>
      <c r="D146" s="31" t="s">
        <v>255</v>
      </c>
      <c r="E146" s="31" t="s">
        <v>134</v>
      </c>
      <c r="F146" s="32">
        <v>645.9</v>
      </c>
    </row>
    <row r="147" spans="1:6" s="44" customFormat="1" ht="22.5" customHeight="1">
      <c r="A147" s="21" t="s">
        <v>16</v>
      </c>
      <c r="B147" s="15" t="s">
        <v>79</v>
      </c>
      <c r="C147" s="16" t="s">
        <v>80</v>
      </c>
      <c r="D147" s="3"/>
      <c r="E147" s="3"/>
      <c r="F147" s="4">
        <f>F148+F151</f>
        <v>9287</v>
      </c>
    </row>
    <row r="148" spans="1:7" s="46" customFormat="1" ht="55.5" customHeight="1">
      <c r="A148" s="5" t="s">
        <v>19</v>
      </c>
      <c r="B148" s="79" t="s">
        <v>274</v>
      </c>
      <c r="C148" s="2" t="s">
        <v>80</v>
      </c>
      <c r="D148" s="2" t="s">
        <v>270</v>
      </c>
      <c r="E148" s="25"/>
      <c r="F148" s="26">
        <f>F149</f>
        <v>6908.3</v>
      </c>
      <c r="G148" s="44"/>
    </row>
    <row r="149" spans="1:7" s="46" customFormat="1" ht="21.75" customHeight="1">
      <c r="A149" s="5" t="s">
        <v>20</v>
      </c>
      <c r="B149" s="23" t="s">
        <v>144</v>
      </c>
      <c r="C149" s="2" t="s">
        <v>80</v>
      </c>
      <c r="D149" s="2" t="s">
        <v>270</v>
      </c>
      <c r="E149" s="25" t="s">
        <v>143</v>
      </c>
      <c r="F149" s="26">
        <f>SUM(F150)</f>
        <v>6908.3</v>
      </c>
      <c r="G149" s="44"/>
    </row>
    <row r="150" spans="1:7" s="46" customFormat="1" ht="26.25" customHeight="1">
      <c r="A150" s="5" t="s">
        <v>145</v>
      </c>
      <c r="B150" s="23" t="s">
        <v>135</v>
      </c>
      <c r="C150" s="2" t="s">
        <v>80</v>
      </c>
      <c r="D150" s="2" t="s">
        <v>270</v>
      </c>
      <c r="E150" s="25" t="s">
        <v>134</v>
      </c>
      <c r="F150" s="26">
        <v>6908.3</v>
      </c>
      <c r="G150" s="44"/>
    </row>
    <row r="151" spans="1:7" s="46" customFormat="1" ht="54.75" customHeight="1">
      <c r="A151" s="5" t="s">
        <v>21</v>
      </c>
      <c r="B151" s="79" t="s">
        <v>217</v>
      </c>
      <c r="C151" s="2" t="s">
        <v>80</v>
      </c>
      <c r="D151" s="2" t="s">
        <v>272</v>
      </c>
      <c r="E151" s="25"/>
      <c r="F151" s="26">
        <f>F152</f>
        <v>2378.7</v>
      </c>
      <c r="G151" s="44"/>
    </row>
    <row r="152" spans="1:7" s="46" customFormat="1" ht="21" customHeight="1">
      <c r="A152" s="5" t="s">
        <v>62</v>
      </c>
      <c r="B152" s="23" t="s">
        <v>144</v>
      </c>
      <c r="C152" s="2" t="s">
        <v>80</v>
      </c>
      <c r="D152" s="2" t="s">
        <v>272</v>
      </c>
      <c r="E152" s="25" t="s">
        <v>143</v>
      </c>
      <c r="F152" s="26">
        <f>SUM(F153)</f>
        <v>2378.7</v>
      </c>
      <c r="G152" s="44"/>
    </row>
    <row r="153" spans="1:7" s="46" customFormat="1" ht="30.75" customHeight="1">
      <c r="A153" s="5" t="s">
        <v>146</v>
      </c>
      <c r="B153" s="23" t="s">
        <v>225</v>
      </c>
      <c r="C153" s="2" t="s">
        <v>80</v>
      </c>
      <c r="D153" s="2" t="s">
        <v>272</v>
      </c>
      <c r="E153" s="25" t="s">
        <v>226</v>
      </c>
      <c r="F153" s="26">
        <v>2378.7</v>
      </c>
      <c r="G153" s="44"/>
    </row>
    <row r="154" spans="1:7" s="46" customFormat="1" ht="21.75" customHeight="1">
      <c r="A154" s="15" t="s">
        <v>163</v>
      </c>
      <c r="B154" s="15" t="s">
        <v>82</v>
      </c>
      <c r="C154" s="16" t="s">
        <v>83</v>
      </c>
      <c r="D154" s="16"/>
      <c r="E154" s="3"/>
      <c r="F154" s="4">
        <f>F155</f>
        <v>1359</v>
      </c>
      <c r="G154" s="44"/>
    </row>
    <row r="155" spans="1:7" s="46" customFormat="1" ht="21" customHeight="1">
      <c r="A155" s="15" t="s">
        <v>11</v>
      </c>
      <c r="B155" s="15" t="s">
        <v>84</v>
      </c>
      <c r="C155" s="16" t="s">
        <v>85</v>
      </c>
      <c r="D155" s="16"/>
      <c r="E155" s="3"/>
      <c r="F155" s="4">
        <f>F156</f>
        <v>1359</v>
      </c>
      <c r="G155" s="44"/>
    </row>
    <row r="156" spans="1:7" s="46" customFormat="1" ht="82.5" customHeight="1">
      <c r="A156" s="5" t="s">
        <v>14</v>
      </c>
      <c r="B156" s="79" t="s">
        <v>218</v>
      </c>
      <c r="C156" s="2" t="s">
        <v>85</v>
      </c>
      <c r="D156" s="30" t="s">
        <v>256</v>
      </c>
      <c r="E156" s="25"/>
      <c r="F156" s="26">
        <f>F157</f>
        <v>1359</v>
      </c>
      <c r="G156" s="44"/>
    </row>
    <row r="157" spans="1:7" s="46" customFormat="1" ht="30" customHeight="1">
      <c r="A157" s="5"/>
      <c r="B157" s="23" t="s">
        <v>142</v>
      </c>
      <c r="C157" s="2" t="s">
        <v>85</v>
      </c>
      <c r="D157" s="30" t="s">
        <v>256</v>
      </c>
      <c r="E157" s="25" t="s">
        <v>141</v>
      </c>
      <c r="F157" s="26">
        <f>SUM(F158)</f>
        <v>1359</v>
      </c>
      <c r="G157" s="44"/>
    </row>
    <row r="158" spans="1:7" s="46" customFormat="1" ht="27.75" customHeight="1">
      <c r="A158" s="5" t="s">
        <v>15</v>
      </c>
      <c r="B158" s="23" t="s">
        <v>126</v>
      </c>
      <c r="C158" s="2" t="s">
        <v>85</v>
      </c>
      <c r="D158" s="30" t="s">
        <v>256</v>
      </c>
      <c r="E158" s="25" t="s">
        <v>96</v>
      </c>
      <c r="F158" s="26">
        <v>1359</v>
      </c>
      <c r="G158" s="44"/>
    </row>
    <row r="159" spans="1:7" s="46" customFormat="1" ht="22.5" customHeight="1">
      <c r="A159" s="85" t="s">
        <v>81</v>
      </c>
      <c r="B159" s="21" t="s">
        <v>86</v>
      </c>
      <c r="C159" s="6" t="s">
        <v>87</v>
      </c>
      <c r="D159" s="2"/>
      <c r="E159" s="25"/>
      <c r="F159" s="4">
        <f>F160</f>
        <v>2336.4</v>
      </c>
      <c r="G159" s="44"/>
    </row>
    <row r="160" spans="1:7" s="46" customFormat="1" ht="21.75" customHeight="1">
      <c r="A160" s="15">
        <v>1</v>
      </c>
      <c r="B160" s="15" t="s">
        <v>88</v>
      </c>
      <c r="C160" s="16" t="s">
        <v>89</v>
      </c>
      <c r="D160" s="16"/>
      <c r="E160" s="3"/>
      <c r="F160" s="4">
        <f>F161+F164</f>
        <v>2336.4</v>
      </c>
      <c r="G160" s="44"/>
    </row>
    <row r="161" spans="1:7" s="46" customFormat="1" ht="120" customHeight="1">
      <c r="A161" s="23" t="s">
        <v>14</v>
      </c>
      <c r="B161" s="79" t="s">
        <v>224</v>
      </c>
      <c r="C161" s="30" t="s">
        <v>89</v>
      </c>
      <c r="D161" s="30" t="s">
        <v>257</v>
      </c>
      <c r="E161" s="31"/>
      <c r="F161" s="32">
        <f>F162</f>
        <v>2336.4</v>
      </c>
      <c r="G161" s="44"/>
    </row>
    <row r="162" spans="1:7" s="46" customFormat="1" ht="30.75" customHeight="1">
      <c r="A162" s="23" t="s">
        <v>15</v>
      </c>
      <c r="B162" s="23" t="s">
        <v>142</v>
      </c>
      <c r="C162" s="30" t="s">
        <v>89</v>
      </c>
      <c r="D162" s="30" t="s">
        <v>257</v>
      </c>
      <c r="E162" s="31" t="s">
        <v>141</v>
      </c>
      <c r="F162" s="32">
        <f>SUM(F163)</f>
        <v>2336.4</v>
      </c>
      <c r="G162" s="44"/>
    </row>
    <row r="163" spans="1:10" ht="25.5">
      <c r="A163" s="23" t="s">
        <v>137</v>
      </c>
      <c r="B163" s="23" t="s">
        <v>126</v>
      </c>
      <c r="C163" s="30" t="s">
        <v>89</v>
      </c>
      <c r="D163" s="30" t="s">
        <v>257</v>
      </c>
      <c r="E163" s="31" t="s">
        <v>96</v>
      </c>
      <c r="F163" s="32">
        <v>2336.4</v>
      </c>
      <c r="H163" s="20"/>
      <c r="J163" s="20"/>
    </row>
    <row r="164" spans="1:8" ht="28.5" customHeight="1" hidden="1">
      <c r="A164" s="5" t="s">
        <v>30</v>
      </c>
      <c r="B164" s="24" t="s">
        <v>93</v>
      </c>
      <c r="C164" s="2" t="s">
        <v>89</v>
      </c>
      <c r="D164" s="1" t="s">
        <v>136</v>
      </c>
      <c r="E164" s="25"/>
      <c r="F164" s="26">
        <f>F165</f>
        <v>0</v>
      </c>
      <c r="H164" s="20"/>
    </row>
    <row r="165" spans="1:6" ht="30" customHeight="1" hidden="1">
      <c r="A165" s="5" t="s">
        <v>31</v>
      </c>
      <c r="B165" s="23" t="s">
        <v>142</v>
      </c>
      <c r="C165" s="2" t="s">
        <v>89</v>
      </c>
      <c r="D165" s="1" t="s">
        <v>136</v>
      </c>
      <c r="E165" s="25" t="s">
        <v>141</v>
      </c>
      <c r="F165" s="26">
        <f>SUM(F166)</f>
        <v>0</v>
      </c>
    </row>
    <row r="166" spans="1:6" ht="29.25" customHeight="1" hidden="1">
      <c r="A166" s="5" t="s">
        <v>151</v>
      </c>
      <c r="B166" s="23" t="s">
        <v>126</v>
      </c>
      <c r="C166" s="2" t="s">
        <v>89</v>
      </c>
      <c r="D166" s="1" t="s">
        <v>136</v>
      </c>
      <c r="E166" s="25" t="s">
        <v>96</v>
      </c>
      <c r="F166" s="26">
        <v>0</v>
      </c>
    </row>
    <row r="167" spans="1:6" ht="15.75" customHeight="1">
      <c r="A167" s="51"/>
      <c r="B167" s="52" t="s">
        <v>90</v>
      </c>
      <c r="C167" s="54"/>
      <c r="D167" s="55"/>
      <c r="E167" s="56"/>
      <c r="F167" s="4">
        <f>F13+F93+F101+F106+F122+F134+F142+F154+F159</f>
        <v>92741.89999999998</v>
      </c>
    </row>
    <row r="168" spans="1:6" ht="15.75">
      <c r="A168" s="57"/>
      <c r="B168" s="58"/>
      <c r="C168" s="60"/>
      <c r="D168" s="57"/>
      <c r="E168" s="61"/>
      <c r="F168" s="47"/>
    </row>
    <row r="169" spans="1:6" ht="12.75">
      <c r="A169" s="173"/>
      <c r="B169" s="173"/>
      <c r="C169" s="173"/>
      <c r="D169" s="173"/>
      <c r="E169" s="173"/>
      <c r="F169" s="173"/>
    </row>
    <row r="170" spans="1:3" ht="12.75">
      <c r="A170" s="86"/>
      <c r="B170" s="7"/>
      <c r="C170" s="7"/>
    </row>
    <row r="171" spans="1:6" ht="12.75">
      <c r="A171" s="173"/>
      <c r="B171" s="173"/>
      <c r="C171" s="173"/>
      <c r="D171" s="173"/>
      <c r="E171" s="173"/>
      <c r="F171" s="173"/>
    </row>
  </sheetData>
  <sheetProtection/>
  <mergeCells count="12">
    <mergeCell ref="A1:F1"/>
    <mergeCell ref="A7:F7"/>
    <mergeCell ref="B11:F11"/>
    <mergeCell ref="A3:F3"/>
    <mergeCell ref="A4:G4"/>
    <mergeCell ref="A8:F8"/>
    <mergeCell ref="A5:G5"/>
    <mergeCell ref="A6:G6"/>
    <mergeCell ref="A169:F169"/>
    <mergeCell ref="A171:F171"/>
    <mergeCell ref="A9:F9"/>
    <mergeCell ref="A10:F10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5.00390625" style="62" customWidth="1"/>
    <col min="2" max="2" width="57.28125" style="0" customWidth="1"/>
    <col min="3" max="3" width="10.7109375" style="0" customWidth="1"/>
    <col min="4" max="4" width="15.57421875" style="0" customWidth="1"/>
    <col min="5" max="5" width="9.140625" style="0" hidden="1" customWidth="1"/>
    <col min="6" max="6" width="10.140625" style="0" customWidth="1"/>
    <col min="7" max="7" width="9.8515625" style="0" customWidth="1"/>
  </cols>
  <sheetData>
    <row r="1" spans="1:9" ht="12.75">
      <c r="A1" s="176" t="s">
        <v>419</v>
      </c>
      <c r="B1" s="176"/>
      <c r="C1" s="176"/>
      <c r="D1" s="176"/>
      <c r="E1" s="10"/>
      <c r="F1" s="10"/>
      <c r="G1" s="10"/>
      <c r="H1" s="10"/>
      <c r="I1" s="10"/>
    </row>
    <row r="2" spans="1:9" ht="12.75">
      <c r="A2" s="80"/>
      <c r="B2" s="9"/>
      <c r="C2" s="9"/>
      <c r="D2" s="9"/>
      <c r="E2" s="10"/>
      <c r="F2" s="10"/>
      <c r="G2" s="10"/>
      <c r="H2" s="10"/>
      <c r="I2" s="10"/>
    </row>
    <row r="3" spans="1:11" ht="41.25" customHeight="1">
      <c r="A3" s="174" t="s">
        <v>444</v>
      </c>
      <c r="B3" s="175"/>
      <c r="C3" s="175"/>
      <c r="D3" s="175"/>
      <c r="E3" s="106"/>
      <c r="F3" s="106"/>
      <c r="G3" s="10"/>
      <c r="H3" s="10"/>
      <c r="I3" s="10"/>
      <c r="J3" s="10"/>
      <c r="K3" s="10"/>
    </row>
    <row r="4" spans="1:7" s="107" customFormat="1" ht="15" customHeight="1">
      <c r="A4" s="174" t="s">
        <v>275</v>
      </c>
      <c r="B4" s="175"/>
      <c r="C4" s="175"/>
      <c r="D4" s="175"/>
      <c r="E4" s="106"/>
      <c r="F4" s="106"/>
      <c r="G4" s="106"/>
    </row>
    <row r="5" spans="1:7" s="107" customFormat="1" ht="13.5" customHeight="1">
      <c r="A5" s="174" t="s">
        <v>91</v>
      </c>
      <c r="B5" s="175"/>
      <c r="C5" s="175"/>
      <c r="D5" s="175"/>
      <c r="E5" s="106"/>
      <c r="F5" s="106"/>
      <c r="G5" s="106"/>
    </row>
    <row r="6" spans="1:7" s="107" customFormat="1" ht="15" customHeight="1">
      <c r="A6" s="174" t="s">
        <v>276</v>
      </c>
      <c r="B6" s="175"/>
      <c r="C6" s="175"/>
      <c r="D6" s="175"/>
      <c r="E6" s="106"/>
      <c r="F6" s="106"/>
      <c r="G6" s="106"/>
    </row>
    <row r="7" spans="1:9" ht="24" customHeight="1">
      <c r="A7" s="174" t="s">
        <v>229</v>
      </c>
      <c r="B7" s="174"/>
      <c r="C7" s="174"/>
      <c r="D7" s="175"/>
      <c r="E7" s="10"/>
      <c r="F7" s="10"/>
      <c r="G7" s="10"/>
      <c r="H7" s="10"/>
      <c r="I7" s="10"/>
    </row>
    <row r="8" spans="1:9" ht="13.5" customHeight="1">
      <c r="A8" s="174" t="s">
        <v>445</v>
      </c>
      <c r="B8" s="174"/>
      <c r="C8" s="174"/>
      <c r="D8" s="175"/>
      <c r="E8" s="10"/>
      <c r="F8" s="10"/>
      <c r="G8" s="10"/>
      <c r="H8" s="10"/>
      <c r="I8" s="10"/>
    </row>
    <row r="9" spans="1:9" ht="14.25" customHeight="1">
      <c r="A9" s="176"/>
      <c r="B9" s="176"/>
      <c r="C9" s="176"/>
      <c r="D9" s="176"/>
      <c r="E9" s="10"/>
      <c r="F9" s="10"/>
      <c r="G9" s="10"/>
      <c r="H9" s="10"/>
      <c r="I9" s="10"/>
    </row>
    <row r="10" spans="1:4" ht="59.25" customHeight="1">
      <c r="A10" s="178" t="s">
        <v>264</v>
      </c>
      <c r="B10" s="180"/>
      <c r="C10" s="180"/>
      <c r="D10" s="180"/>
    </row>
    <row r="11" spans="1:4" ht="13.5" customHeight="1">
      <c r="A11" s="84"/>
      <c r="B11" s="181" t="s">
        <v>3</v>
      </c>
      <c r="C11" s="181"/>
      <c r="D11" s="181"/>
    </row>
    <row r="12" spans="1:7" ht="51.75" customHeight="1">
      <c r="A12" s="83" t="s">
        <v>164</v>
      </c>
      <c r="B12" s="12" t="s">
        <v>4</v>
      </c>
      <c r="C12" s="12" t="s">
        <v>165</v>
      </c>
      <c r="D12" s="13" t="s">
        <v>0</v>
      </c>
      <c r="G12" s="14"/>
    </row>
    <row r="13" spans="1:9" ht="14.25" customHeight="1">
      <c r="A13" s="63" t="s">
        <v>6</v>
      </c>
      <c r="B13" s="15" t="s">
        <v>8</v>
      </c>
      <c r="C13" s="92" t="s">
        <v>10</v>
      </c>
      <c r="D13" s="71">
        <f>D14+D15+D16+D17+D23+D24</f>
        <v>21102.699999999997</v>
      </c>
      <c r="E13" s="17"/>
      <c r="F13" s="18"/>
      <c r="G13" s="11"/>
      <c r="H13" s="19"/>
      <c r="I13" s="20"/>
    </row>
    <row r="14" spans="1:8" s="96" customFormat="1" ht="30" customHeight="1">
      <c r="A14" s="93" t="s">
        <v>11</v>
      </c>
      <c r="B14" s="24" t="s">
        <v>12</v>
      </c>
      <c r="C14" s="94" t="s">
        <v>13</v>
      </c>
      <c r="D14" s="95">
        <f>SUM(ведомственная!G15)</f>
        <v>1218.1</v>
      </c>
      <c r="F14" s="97"/>
      <c r="H14" s="98"/>
    </row>
    <row r="15" spans="1:8" s="96" customFormat="1" ht="40.5" customHeight="1">
      <c r="A15" s="93" t="s">
        <v>16</v>
      </c>
      <c r="B15" s="93" t="s">
        <v>17</v>
      </c>
      <c r="C15" s="94" t="s">
        <v>18</v>
      </c>
      <c r="D15" s="95">
        <f>SUM(ведомственная!G21)</f>
        <v>1921.3999999999999</v>
      </c>
      <c r="F15" s="98"/>
      <c r="H15" s="98"/>
    </row>
    <row r="16" spans="1:8" s="96" customFormat="1" ht="40.5" customHeight="1">
      <c r="A16" s="99" t="s">
        <v>34</v>
      </c>
      <c r="B16" s="93" t="s">
        <v>28</v>
      </c>
      <c r="C16" s="94" t="s">
        <v>29</v>
      </c>
      <c r="D16" s="95">
        <f>SUM(ведомственная!G46)</f>
        <v>15488.699999999999</v>
      </c>
      <c r="F16" s="100"/>
      <c r="H16" s="98"/>
    </row>
    <row r="17" spans="1:4" s="96" customFormat="1" ht="15.75" customHeight="1" hidden="1">
      <c r="A17" s="101" t="s">
        <v>64</v>
      </c>
      <c r="B17" s="24" t="s">
        <v>25</v>
      </c>
      <c r="C17" s="91" t="s">
        <v>26</v>
      </c>
      <c r="D17" s="102">
        <f>D18</f>
        <v>0</v>
      </c>
    </row>
    <row r="18" spans="1:4" s="96" customFormat="1" ht="18" customHeight="1" hidden="1">
      <c r="A18" s="93" t="s">
        <v>65</v>
      </c>
      <c r="B18" s="24" t="s">
        <v>130</v>
      </c>
      <c r="C18" s="91" t="s">
        <v>26</v>
      </c>
      <c r="D18" s="102">
        <f>D21+D19</f>
        <v>0</v>
      </c>
    </row>
    <row r="19" spans="1:4" s="96" customFormat="1" ht="51.75" customHeight="1" hidden="1">
      <c r="A19" s="93" t="s">
        <v>66</v>
      </c>
      <c r="B19" s="24" t="s">
        <v>139</v>
      </c>
      <c r="C19" s="91" t="s">
        <v>26</v>
      </c>
      <c r="D19" s="102">
        <f>SUM(D20)</f>
        <v>0</v>
      </c>
    </row>
    <row r="20" spans="1:4" s="96" customFormat="1" ht="25.5" customHeight="1" hidden="1">
      <c r="A20" s="93" t="s">
        <v>174</v>
      </c>
      <c r="B20" s="24" t="s">
        <v>125</v>
      </c>
      <c r="C20" s="91" t="s">
        <v>26</v>
      </c>
      <c r="D20" s="102">
        <v>0</v>
      </c>
    </row>
    <row r="21" spans="1:4" s="96" customFormat="1" ht="29.25" customHeight="1" hidden="1">
      <c r="A21" s="93" t="s">
        <v>179</v>
      </c>
      <c r="B21" s="24" t="s">
        <v>142</v>
      </c>
      <c r="C21" s="91" t="s">
        <v>26</v>
      </c>
      <c r="D21" s="102">
        <f>SUM(D22)</f>
        <v>0</v>
      </c>
    </row>
    <row r="22" spans="1:4" s="96" customFormat="1" ht="25.5" hidden="1">
      <c r="A22" s="93" t="s">
        <v>180</v>
      </c>
      <c r="B22" s="24" t="s">
        <v>126</v>
      </c>
      <c r="C22" s="94" t="s">
        <v>26</v>
      </c>
      <c r="D22" s="95">
        <v>0</v>
      </c>
    </row>
    <row r="23" spans="1:4" s="96" customFormat="1" ht="16.5" customHeight="1">
      <c r="A23" s="99" t="s">
        <v>64</v>
      </c>
      <c r="B23" s="93" t="s">
        <v>32</v>
      </c>
      <c r="C23" s="94" t="s">
        <v>33</v>
      </c>
      <c r="D23" s="95">
        <f>SUM(ведомственная!G67)</f>
        <v>100</v>
      </c>
    </row>
    <row r="24" spans="1:4" s="96" customFormat="1" ht="16.5" customHeight="1">
      <c r="A24" s="99" t="s">
        <v>175</v>
      </c>
      <c r="B24" s="99" t="s">
        <v>35</v>
      </c>
      <c r="C24" s="94" t="s">
        <v>36</v>
      </c>
      <c r="D24" s="95">
        <f>SUM(ведомственная!G32+ведомственная!G71)</f>
        <v>2374.5</v>
      </c>
    </row>
    <row r="25" spans="1:4" s="44" customFormat="1" ht="33.75" customHeight="1">
      <c r="A25" s="35" t="s">
        <v>22</v>
      </c>
      <c r="B25" s="15" t="s">
        <v>46</v>
      </c>
      <c r="C25" s="16" t="s">
        <v>47</v>
      </c>
      <c r="D25" s="4">
        <f>D26</f>
        <v>742.1</v>
      </c>
    </row>
    <row r="26" spans="1:4" s="96" customFormat="1" ht="30.75" customHeight="1">
      <c r="A26" s="99" t="s">
        <v>11</v>
      </c>
      <c r="B26" s="93" t="s">
        <v>48</v>
      </c>
      <c r="C26" s="91" t="s">
        <v>49</v>
      </c>
      <c r="D26" s="95">
        <f>SUM(ведомственная!G100)</f>
        <v>742.1</v>
      </c>
    </row>
    <row r="27" spans="1:4" s="103" customFormat="1" ht="26.25" customHeight="1">
      <c r="A27" s="15" t="s">
        <v>45</v>
      </c>
      <c r="B27" s="21" t="s">
        <v>50</v>
      </c>
      <c r="C27" s="6" t="s">
        <v>51</v>
      </c>
      <c r="D27" s="8">
        <f>D28</f>
        <v>625.4</v>
      </c>
    </row>
    <row r="28" spans="1:9" s="96" customFormat="1" ht="16.5" customHeight="1">
      <c r="A28" s="93">
        <v>1</v>
      </c>
      <c r="B28" s="24" t="s">
        <v>52</v>
      </c>
      <c r="C28" s="91" t="s">
        <v>53</v>
      </c>
      <c r="D28" s="102">
        <f>SUM(ведомственная!G108)</f>
        <v>625.4</v>
      </c>
      <c r="G28" s="98"/>
      <c r="H28" s="104"/>
      <c r="I28" s="98"/>
    </row>
    <row r="29" spans="1:4" s="44" customFormat="1" ht="21.75" customHeight="1">
      <c r="A29" s="15" t="s">
        <v>162</v>
      </c>
      <c r="B29" s="15" t="s">
        <v>55</v>
      </c>
      <c r="C29" s="16" t="s">
        <v>56</v>
      </c>
      <c r="D29" s="4">
        <f>D30</f>
        <v>53080.1</v>
      </c>
    </row>
    <row r="30" spans="1:4" s="96" customFormat="1" ht="16.5" customHeight="1">
      <c r="A30" s="101" t="s">
        <v>11</v>
      </c>
      <c r="B30" s="93" t="s">
        <v>57</v>
      </c>
      <c r="C30" s="94" t="s">
        <v>58</v>
      </c>
      <c r="D30" s="95">
        <f>SUM(ведомственная!G113)</f>
        <v>53080.1</v>
      </c>
    </row>
    <row r="31" spans="1:8" s="44" customFormat="1" ht="18" customHeight="1">
      <c r="A31" s="35" t="s">
        <v>67</v>
      </c>
      <c r="B31" s="15" t="s">
        <v>68</v>
      </c>
      <c r="C31" s="16" t="s">
        <v>69</v>
      </c>
      <c r="D31" s="4">
        <f>D32+D33</f>
        <v>120.1</v>
      </c>
      <c r="H31" s="47"/>
    </row>
    <row r="32" spans="1:7" s="96" customFormat="1" ht="29.25" customHeight="1">
      <c r="A32" s="99" t="s">
        <v>11</v>
      </c>
      <c r="B32" s="93" t="s">
        <v>107</v>
      </c>
      <c r="C32" s="94" t="s">
        <v>108</v>
      </c>
      <c r="D32" s="95">
        <f>SUM(ведомственная!G129)</f>
        <v>120.1</v>
      </c>
      <c r="F32" s="105"/>
      <c r="G32" s="98"/>
    </row>
    <row r="33" spans="1:4" ht="20.25" customHeight="1" hidden="1">
      <c r="A33" s="35" t="s">
        <v>16</v>
      </c>
      <c r="B33" s="15" t="s">
        <v>70</v>
      </c>
      <c r="C33" s="16" t="s">
        <v>71</v>
      </c>
      <c r="D33" s="4">
        <f>D34+D37</f>
        <v>0</v>
      </c>
    </row>
    <row r="34" spans="1:4" ht="39" customHeight="1" hidden="1">
      <c r="A34" s="37" t="s">
        <v>19</v>
      </c>
      <c r="B34" s="24" t="s">
        <v>72</v>
      </c>
      <c r="C34" s="2" t="s">
        <v>71</v>
      </c>
      <c r="D34" s="26">
        <f>D35</f>
        <v>0</v>
      </c>
    </row>
    <row r="35" spans="1:4" ht="32.25" customHeight="1" hidden="1">
      <c r="A35" s="37" t="s">
        <v>20</v>
      </c>
      <c r="B35" s="23" t="s">
        <v>142</v>
      </c>
      <c r="C35" s="2" t="s">
        <v>71</v>
      </c>
      <c r="D35" s="26">
        <f>SUM(D36)</f>
        <v>0</v>
      </c>
    </row>
    <row r="36" spans="1:4" s="44" customFormat="1" ht="30.75" customHeight="1" hidden="1">
      <c r="A36" s="37" t="s">
        <v>145</v>
      </c>
      <c r="B36" s="23" t="s">
        <v>126</v>
      </c>
      <c r="C36" s="2" t="s">
        <v>71</v>
      </c>
      <c r="D36" s="26">
        <v>0</v>
      </c>
    </row>
    <row r="37" spans="1:4" s="44" customFormat="1" ht="42.75" customHeight="1" hidden="1">
      <c r="A37" s="37" t="s">
        <v>21</v>
      </c>
      <c r="B37" s="24" t="s">
        <v>105</v>
      </c>
      <c r="C37" s="2" t="s">
        <v>71</v>
      </c>
      <c r="D37" s="26">
        <f>SUM(D38)</f>
        <v>0</v>
      </c>
    </row>
    <row r="38" spans="1:4" s="44" customFormat="1" ht="30.75" customHeight="1" hidden="1">
      <c r="A38" s="37" t="s">
        <v>62</v>
      </c>
      <c r="B38" s="23" t="s">
        <v>142</v>
      </c>
      <c r="C38" s="2" t="s">
        <v>71</v>
      </c>
      <c r="D38" s="26">
        <f>SUM(D39)</f>
        <v>0</v>
      </c>
    </row>
    <row r="39" spans="1:4" s="44" customFormat="1" ht="30" customHeight="1" hidden="1">
      <c r="A39" s="37" t="s">
        <v>146</v>
      </c>
      <c r="B39" s="23" t="s">
        <v>126</v>
      </c>
      <c r="C39" s="2" t="s">
        <v>71</v>
      </c>
      <c r="D39" s="26">
        <v>0</v>
      </c>
    </row>
    <row r="40" spans="1:4" s="44" customFormat="1" ht="23.25" customHeight="1">
      <c r="A40" s="15" t="s">
        <v>161</v>
      </c>
      <c r="B40" s="15" t="s">
        <v>121</v>
      </c>
      <c r="C40" s="16" t="s">
        <v>74</v>
      </c>
      <c r="D40" s="4">
        <f>D41</f>
        <v>3443.2</v>
      </c>
    </row>
    <row r="41" spans="1:4" s="96" customFormat="1" ht="16.5" customHeight="1">
      <c r="A41" s="93" t="s">
        <v>11</v>
      </c>
      <c r="B41" s="93" t="s">
        <v>75</v>
      </c>
      <c r="C41" s="94" t="s">
        <v>76</v>
      </c>
      <c r="D41" s="95">
        <f>SUM(ведомственная!G141)</f>
        <v>3443.2</v>
      </c>
    </row>
    <row r="42" spans="1:4" s="44" customFormat="1" ht="22.5" customHeight="1">
      <c r="A42" s="15" t="s">
        <v>73</v>
      </c>
      <c r="B42" s="15" t="s">
        <v>77</v>
      </c>
      <c r="C42" s="16" t="s">
        <v>78</v>
      </c>
      <c r="D42" s="4">
        <f>D43+D44</f>
        <v>9932.9</v>
      </c>
    </row>
    <row r="43" spans="1:4" s="96" customFormat="1" ht="16.5" customHeight="1">
      <c r="A43" s="93" t="s">
        <v>11</v>
      </c>
      <c r="B43" s="93" t="s">
        <v>103</v>
      </c>
      <c r="C43" s="94" t="s">
        <v>104</v>
      </c>
      <c r="D43" s="95">
        <f>SUM(ведомственная!G149)</f>
        <v>645.9</v>
      </c>
    </row>
    <row r="44" spans="1:4" s="96" customFormat="1" ht="16.5" customHeight="1">
      <c r="A44" s="24" t="s">
        <v>16</v>
      </c>
      <c r="B44" s="93" t="s">
        <v>79</v>
      </c>
      <c r="C44" s="94" t="s">
        <v>80</v>
      </c>
      <c r="D44" s="95">
        <f>SUM(ведомственная!G153)</f>
        <v>9287</v>
      </c>
    </row>
    <row r="45" spans="1:5" s="103" customFormat="1" ht="21.75" customHeight="1">
      <c r="A45" s="15" t="s">
        <v>163</v>
      </c>
      <c r="B45" s="15" t="s">
        <v>82</v>
      </c>
      <c r="C45" s="16" t="s">
        <v>83</v>
      </c>
      <c r="D45" s="4">
        <f>D46</f>
        <v>1359</v>
      </c>
      <c r="E45" s="44"/>
    </row>
    <row r="46" spans="1:4" s="96" customFormat="1" ht="16.5" customHeight="1">
      <c r="A46" s="93" t="s">
        <v>11</v>
      </c>
      <c r="B46" s="93" t="s">
        <v>84</v>
      </c>
      <c r="C46" s="94" t="s">
        <v>85</v>
      </c>
      <c r="D46" s="95">
        <f>SUM(ведомственная!G161)</f>
        <v>1359</v>
      </c>
    </row>
    <row r="47" spans="1:5" s="103" customFormat="1" ht="22.5" customHeight="1">
      <c r="A47" s="85" t="s">
        <v>81</v>
      </c>
      <c r="B47" s="21" t="s">
        <v>86</v>
      </c>
      <c r="C47" s="6" t="s">
        <v>87</v>
      </c>
      <c r="D47" s="4">
        <f>D48</f>
        <v>2336.4</v>
      </c>
      <c r="E47" s="44"/>
    </row>
    <row r="48" spans="1:4" s="96" customFormat="1" ht="16.5" customHeight="1">
      <c r="A48" s="93">
        <v>1</v>
      </c>
      <c r="B48" s="93" t="s">
        <v>88</v>
      </c>
      <c r="C48" s="94" t="s">
        <v>89</v>
      </c>
      <c r="D48" s="95">
        <f>SUM(ведомственная!G166)</f>
        <v>2336.4</v>
      </c>
    </row>
    <row r="49" spans="1:6" ht="28.5" customHeight="1" hidden="1">
      <c r="A49" s="5" t="s">
        <v>30</v>
      </c>
      <c r="B49" s="24" t="s">
        <v>93</v>
      </c>
      <c r="C49" s="2" t="s">
        <v>89</v>
      </c>
      <c r="D49" s="26">
        <f>D50</f>
        <v>0</v>
      </c>
      <c r="F49" s="20"/>
    </row>
    <row r="50" spans="1:4" ht="30" customHeight="1" hidden="1">
      <c r="A50" s="5" t="s">
        <v>31</v>
      </c>
      <c r="B50" s="23" t="s">
        <v>142</v>
      </c>
      <c r="C50" s="2" t="s">
        <v>89</v>
      </c>
      <c r="D50" s="26">
        <f>SUM(D51)</f>
        <v>0</v>
      </c>
    </row>
    <row r="51" spans="1:4" ht="29.25" customHeight="1" hidden="1">
      <c r="A51" s="5" t="s">
        <v>151</v>
      </c>
      <c r="B51" s="23" t="s">
        <v>126</v>
      </c>
      <c r="C51" s="2" t="s">
        <v>89</v>
      </c>
      <c r="D51" s="26">
        <v>0</v>
      </c>
    </row>
    <row r="52" spans="1:4" ht="15.75" customHeight="1">
      <c r="A52" s="51"/>
      <c r="B52" s="52" t="s">
        <v>90</v>
      </c>
      <c r="C52" s="54"/>
      <c r="D52" s="4">
        <f>D13+D25+D27+D29+D31+D40+D42+D45+D47</f>
        <v>92741.89999999998</v>
      </c>
    </row>
    <row r="53" spans="1:4" ht="15.75">
      <c r="A53" s="57"/>
      <c r="B53" s="58"/>
      <c r="C53" s="60"/>
      <c r="D53" s="47"/>
    </row>
    <row r="54" spans="1:4" ht="12.75">
      <c r="A54" s="173"/>
      <c r="B54" s="173"/>
      <c r="C54" s="173"/>
      <c r="D54" s="173"/>
    </row>
    <row r="55" spans="1:3" ht="12.75">
      <c r="A55" s="86"/>
      <c r="B55" s="7"/>
      <c r="C55" s="7"/>
    </row>
    <row r="56" spans="1:4" ht="12.75">
      <c r="A56" s="173"/>
      <c r="B56" s="173"/>
      <c r="C56" s="173"/>
      <c r="D56" s="173"/>
    </row>
  </sheetData>
  <sheetProtection/>
  <mergeCells count="12">
    <mergeCell ref="A5:D5"/>
    <mergeCell ref="A8:D8"/>
    <mergeCell ref="A6:D6"/>
    <mergeCell ref="A54:D54"/>
    <mergeCell ref="A56:D56"/>
    <mergeCell ref="A1:D1"/>
    <mergeCell ref="A7:D7"/>
    <mergeCell ref="A9:D9"/>
    <mergeCell ref="A10:D10"/>
    <mergeCell ref="B11:D11"/>
    <mergeCell ref="A3:D3"/>
    <mergeCell ref="A4:D4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H21" sqref="H21"/>
    </sheetView>
  </sheetViews>
  <sheetFormatPr defaultColWidth="9.140625" defaultRowHeight="12.75"/>
  <cols>
    <col min="1" max="1" width="24.7109375" style="0" customWidth="1"/>
    <col min="2" max="2" width="47.140625" style="0" customWidth="1"/>
    <col min="3" max="3" width="14.28125" style="0" customWidth="1"/>
    <col min="4" max="4" width="9.140625" style="0" hidden="1" customWidth="1"/>
  </cols>
  <sheetData>
    <row r="1" spans="1:5" ht="12.75">
      <c r="A1" s="176" t="s">
        <v>420</v>
      </c>
      <c r="B1" s="176"/>
      <c r="C1" s="176"/>
      <c r="D1" s="10"/>
      <c r="E1" s="10"/>
    </row>
    <row r="2" spans="1:5" ht="12.75">
      <c r="A2" s="9"/>
      <c r="B2" s="9"/>
      <c r="C2" s="9"/>
      <c r="D2" s="10"/>
      <c r="E2" s="10"/>
    </row>
    <row r="3" spans="1:11" ht="41.25" customHeight="1">
      <c r="A3" s="174" t="s">
        <v>444</v>
      </c>
      <c r="B3" s="175"/>
      <c r="C3" s="175"/>
      <c r="D3" s="175"/>
      <c r="E3" s="106"/>
      <c r="F3" s="106"/>
      <c r="G3" s="10"/>
      <c r="H3" s="10"/>
      <c r="I3" s="10"/>
      <c r="J3" s="10"/>
      <c r="K3" s="10"/>
    </row>
    <row r="4" spans="1:7" s="107" customFormat="1" ht="15" customHeight="1">
      <c r="A4" s="174" t="s">
        <v>275</v>
      </c>
      <c r="B4" s="175"/>
      <c r="C4" s="175"/>
      <c r="D4" s="175"/>
      <c r="E4" s="106"/>
      <c r="F4" s="106"/>
      <c r="G4" s="106"/>
    </row>
    <row r="5" spans="1:7" s="107" customFormat="1" ht="13.5" customHeight="1">
      <c r="A5" s="174" t="s">
        <v>91</v>
      </c>
      <c r="B5" s="175"/>
      <c r="C5" s="175"/>
      <c r="D5" s="175"/>
      <c r="E5" s="106"/>
      <c r="F5" s="106"/>
      <c r="G5" s="106"/>
    </row>
    <row r="6" spans="1:7" s="107" customFormat="1" ht="15" customHeight="1">
      <c r="A6" s="174" t="s">
        <v>276</v>
      </c>
      <c r="B6" s="175"/>
      <c r="C6" s="175"/>
      <c r="D6" s="175"/>
      <c r="E6" s="106"/>
      <c r="F6" s="106"/>
      <c r="G6" s="106"/>
    </row>
    <row r="7" spans="1:5" ht="24" customHeight="1">
      <c r="A7" s="174" t="s">
        <v>229</v>
      </c>
      <c r="B7" s="174"/>
      <c r="C7" s="174"/>
      <c r="D7" s="10"/>
      <c r="E7" s="10"/>
    </row>
    <row r="8" spans="1:5" ht="13.5" customHeight="1">
      <c r="A8" s="174" t="s">
        <v>445</v>
      </c>
      <c r="B8" s="174"/>
      <c r="C8" s="174"/>
      <c r="D8" s="10"/>
      <c r="E8" s="10"/>
    </row>
    <row r="9" spans="1:5" ht="17.25" customHeight="1">
      <c r="A9" s="174"/>
      <c r="B9" s="175"/>
      <c r="C9" s="175"/>
      <c r="D9" s="10"/>
      <c r="E9" s="10"/>
    </row>
    <row r="10" spans="1:3" ht="18" customHeight="1">
      <c r="A10" s="178" t="s">
        <v>421</v>
      </c>
      <c r="B10" s="180"/>
      <c r="C10" s="180"/>
    </row>
    <row r="11" spans="1:3" ht="15" customHeight="1">
      <c r="A11" s="178" t="s">
        <v>91</v>
      </c>
      <c r="B11" s="180"/>
      <c r="C11" s="180"/>
    </row>
    <row r="12" spans="1:3" ht="15" customHeight="1">
      <c r="A12" s="178" t="s">
        <v>446</v>
      </c>
      <c r="B12" s="180"/>
      <c r="C12" s="180"/>
    </row>
    <row r="13" spans="2:3" ht="17.25" customHeight="1">
      <c r="B13" s="62"/>
      <c r="C13" s="157" t="s">
        <v>422</v>
      </c>
    </row>
    <row r="14" spans="1:3" ht="13.5" customHeight="1">
      <c r="A14" s="158" t="s">
        <v>279</v>
      </c>
      <c r="B14" s="159" t="s">
        <v>4</v>
      </c>
      <c r="C14" s="160" t="s">
        <v>0</v>
      </c>
    </row>
    <row r="15" spans="1:5" ht="27" customHeight="1">
      <c r="A15" s="161" t="s">
        <v>423</v>
      </c>
      <c r="B15" s="162" t="s">
        <v>424</v>
      </c>
      <c r="C15" s="163">
        <f>SUM(C16)</f>
        <v>-5121.500000000015</v>
      </c>
      <c r="D15" s="17"/>
      <c r="E15" s="20"/>
    </row>
    <row r="16" spans="1:3" ht="36" customHeight="1">
      <c r="A16" s="161" t="s">
        <v>425</v>
      </c>
      <c r="B16" s="162" t="s">
        <v>426</v>
      </c>
      <c r="C16" s="163">
        <f>SUM(C25)</f>
        <v>-5121.500000000015</v>
      </c>
    </row>
    <row r="17" spans="1:3" ht="24" customHeight="1">
      <c r="A17" s="164" t="s">
        <v>427</v>
      </c>
      <c r="B17" s="165" t="s">
        <v>428</v>
      </c>
      <c r="C17" s="163">
        <f>SUM(C18)</f>
        <v>97863.4</v>
      </c>
    </row>
    <row r="18" spans="1:3" ht="22.5" customHeight="1">
      <c r="A18" s="166" t="s">
        <v>429</v>
      </c>
      <c r="B18" s="167" t="s">
        <v>430</v>
      </c>
      <c r="C18" s="168">
        <f>SUM(C19)</f>
        <v>97863.4</v>
      </c>
    </row>
    <row r="19" spans="1:3" ht="32.25" customHeight="1">
      <c r="A19" s="166" t="s">
        <v>431</v>
      </c>
      <c r="B19" s="167" t="s">
        <v>432</v>
      </c>
      <c r="C19" s="168">
        <f>SUM(C20)</f>
        <v>97863.4</v>
      </c>
    </row>
    <row r="20" spans="1:3" ht="56.25" customHeight="1">
      <c r="A20" s="164" t="s">
        <v>433</v>
      </c>
      <c r="B20" s="165" t="s">
        <v>434</v>
      </c>
      <c r="C20" s="169">
        <f>SUM(доходы!D78)</f>
        <v>97863.4</v>
      </c>
    </row>
    <row r="21" spans="1:3" ht="27" customHeight="1">
      <c r="A21" s="164" t="s">
        <v>435</v>
      </c>
      <c r="B21" s="165" t="s">
        <v>436</v>
      </c>
      <c r="C21" s="163">
        <f>SUM(C22)</f>
        <v>92741.89999999998</v>
      </c>
    </row>
    <row r="22" spans="1:3" ht="27" customHeight="1">
      <c r="A22" s="166" t="s">
        <v>437</v>
      </c>
      <c r="B22" s="167" t="s">
        <v>438</v>
      </c>
      <c r="C22" s="168">
        <f>SUM(C23)</f>
        <v>92741.89999999998</v>
      </c>
    </row>
    <row r="23" spans="1:3" ht="33" customHeight="1">
      <c r="A23" s="166" t="s">
        <v>439</v>
      </c>
      <c r="B23" s="167" t="s">
        <v>440</v>
      </c>
      <c r="C23" s="168">
        <f>SUM(C24)</f>
        <v>92741.89999999998</v>
      </c>
    </row>
    <row r="24" spans="1:3" ht="52.5" customHeight="1">
      <c r="A24" s="164" t="s">
        <v>441</v>
      </c>
      <c r="B24" s="165" t="s">
        <v>442</v>
      </c>
      <c r="C24" s="169">
        <f>SUM(ведомственная!G173)</f>
        <v>92741.89999999998</v>
      </c>
    </row>
    <row r="25" spans="1:3" ht="19.5" customHeight="1">
      <c r="A25" s="182" t="s">
        <v>443</v>
      </c>
      <c r="B25" s="182"/>
      <c r="C25" s="163">
        <f>SUM(C21-C17)</f>
        <v>-5121.500000000015</v>
      </c>
    </row>
    <row r="26" spans="2:3" ht="14.25" customHeight="1">
      <c r="B26" s="62"/>
      <c r="C26" s="170"/>
    </row>
    <row r="27" spans="2:3" ht="19.5" customHeight="1">
      <c r="B27" s="62"/>
      <c r="C27" s="170"/>
    </row>
    <row r="28" spans="2:3" ht="14.25" customHeight="1">
      <c r="B28" s="62"/>
      <c r="C28" s="170"/>
    </row>
    <row r="29" spans="2:3" ht="14.25" customHeight="1">
      <c r="B29" s="62"/>
      <c r="C29" s="170"/>
    </row>
    <row r="30" spans="2:3" ht="15.75" customHeight="1">
      <c r="B30" s="62"/>
      <c r="C30" s="62"/>
    </row>
  </sheetData>
  <sheetProtection/>
  <mergeCells count="12">
    <mergeCell ref="A1:C1"/>
    <mergeCell ref="A7:C7"/>
    <mergeCell ref="A9:C9"/>
    <mergeCell ref="A10:C10"/>
    <mergeCell ref="A11:C11"/>
    <mergeCell ref="A8:C8"/>
    <mergeCell ref="A12:C12"/>
    <mergeCell ref="A25:B25"/>
    <mergeCell ref="A3:D3"/>
    <mergeCell ref="A4:D4"/>
    <mergeCell ref="A5:D5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Компьютер</cp:lastModifiedBy>
  <cp:lastPrinted>2016-10-12T11:13:07Z</cp:lastPrinted>
  <dcterms:created xsi:type="dcterms:W3CDTF">1996-10-08T23:32:33Z</dcterms:created>
  <dcterms:modified xsi:type="dcterms:W3CDTF">2016-10-12T11:18:08Z</dcterms:modified>
  <cp:category/>
  <cp:version/>
  <cp:contentType/>
  <cp:contentStatus/>
</cp:coreProperties>
</file>